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INVESTIGACION Y LIBROS\ARETICULO PICTURE AHP\TECHNOLOGICCAL FORECASTING\REVISION TECHNOLOGICAL FORECASTIANG AND SOCIAL CHANGE\"/>
    </mc:Choice>
  </mc:AlternateContent>
  <xr:revisionPtr revIDLastSave="0" documentId="13_ncr:1_{45430B34-D0B2-4808-880E-25F93D06A78F}" xr6:coauthVersionLast="47" xr6:coauthVersionMax="47" xr10:uidLastSave="{00000000-0000-0000-0000-000000000000}"/>
  <bookViews>
    <workbookView xWindow="-120" yWindow="-120" windowWidth="29040" windowHeight="16440" activeTab="9" xr2:uid="{DE02EEA7-C3D2-274A-84A8-2408B4CCC503}"/>
  </bookViews>
  <sheets>
    <sheet name="INDEX" sheetId="13" r:id="rId1"/>
    <sheet name="HIERARCHY DECISION" sheetId="2" r:id="rId2"/>
    <sheet name="C" sheetId="4" r:id="rId3"/>
    <sheet name="C1" sheetId="5" r:id="rId4"/>
    <sheet name="C2" sheetId="12" r:id="rId5"/>
    <sheet name="C3" sheetId="6" r:id="rId6"/>
    <sheet name="C4" sheetId="7" r:id="rId7"/>
    <sheet name="C5" sheetId="8" r:id="rId8"/>
    <sheet name="C6" sheetId="9" r:id="rId9"/>
    <sheet name="C7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2" l="1"/>
  <c r="G28" i="9"/>
  <c r="V40" i="12"/>
  <c r="U40" i="12"/>
  <c r="T40" i="12"/>
  <c r="S39" i="12"/>
  <c r="R39" i="12"/>
  <c r="Q39" i="12"/>
  <c r="P38" i="12"/>
  <c r="O38" i="12"/>
  <c r="N38" i="12"/>
  <c r="M37" i="12"/>
  <c r="L37" i="12"/>
  <c r="K37" i="12"/>
  <c r="J36" i="12"/>
  <c r="I36" i="12"/>
  <c r="H36" i="12"/>
  <c r="G35" i="12"/>
  <c r="F35" i="12"/>
  <c r="E35" i="12"/>
  <c r="D34" i="12"/>
  <c r="C34" i="12"/>
  <c r="B34" i="12"/>
  <c r="S36" i="8"/>
  <c r="R36" i="8"/>
  <c r="Q36" i="8"/>
  <c r="P36" i="8"/>
  <c r="N36" i="8"/>
  <c r="H36" i="8"/>
  <c r="F36" i="8"/>
  <c r="S35" i="8"/>
  <c r="R35" i="8"/>
  <c r="O36" i="8" s="1"/>
  <c r="Q35" i="8"/>
  <c r="P35" i="8"/>
  <c r="O35" i="8"/>
  <c r="N35" i="8"/>
  <c r="K35" i="8"/>
  <c r="H35" i="8"/>
  <c r="S34" i="8"/>
  <c r="K36" i="8" s="1"/>
  <c r="R34" i="8"/>
  <c r="L36" i="8" s="1"/>
  <c r="Q34" i="8"/>
  <c r="M36" i="8" s="1"/>
  <c r="P34" i="8"/>
  <c r="O34" i="8"/>
  <c r="L35" i="8" s="1"/>
  <c r="N34" i="8"/>
  <c r="M35" i="8" s="1"/>
  <c r="M34" i="8"/>
  <c r="L34" i="8"/>
  <c r="K34" i="8"/>
  <c r="J34" i="8"/>
  <c r="D34" i="8"/>
  <c r="B34" i="8"/>
  <c r="S33" i="8"/>
  <c r="R33" i="8"/>
  <c r="I36" i="8" s="1"/>
  <c r="Q33" i="8"/>
  <c r="J36" i="8" s="1"/>
  <c r="P33" i="8"/>
  <c r="O33" i="8"/>
  <c r="I35" i="8" s="1"/>
  <c r="N33" i="8"/>
  <c r="J35" i="8" s="1"/>
  <c r="M33" i="8"/>
  <c r="H34" i="8" s="1"/>
  <c r="L33" i="8"/>
  <c r="I34" i="8" s="1"/>
  <c r="K33" i="8"/>
  <c r="J33" i="8"/>
  <c r="I33" i="8"/>
  <c r="H33" i="8"/>
  <c r="F33" i="8"/>
  <c r="S32" i="8"/>
  <c r="E36" i="8" s="1"/>
  <c r="R32" i="8"/>
  <c r="Q32" i="8"/>
  <c r="G36" i="8" s="1"/>
  <c r="P32" i="8"/>
  <c r="E35" i="8" s="1"/>
  <c r="O32" i="8"/>
  <c r="F35" i="8" s="1"/>
  <c r="N32" i="8"/>
  <c r="G35" i="8" s="1"/>
  <c r="M32" i="8"/>
  <c r="E34" i="8" s="1"/>
  <c r="L32" i="8"/>
  <c r="F34" i="8" s="1"/>
  <c r="K32" i="8"/>
  <c r="G34" i="8" s="1"/>
  <c r="J32" i="8"/>
  <c r="E33" i="8" s="1"/>
  <c r="I32" i="8"/>
  <c r="H32" i="8"/>
  <c r="G32" i="8"/>
  <c r="F32" i="8"/>
  <c r="E32" i="8"/>
  <c r="S31" i="8"/>
  <c r="B36" i="8" s="1"/>
  <c r="R31" i="8"/>
  <c r="C36" i="8" s="1"/>
  <c r="Q31" i="8"/>
  <c r="D36" i="8" s="1"/>
  <c r="P31" i="8"/>
  <c r="B35" i="8" s="1"/>
  <c r="O31" i="8"/>
  <c r="C35" i="8" s="1"/>
  <c r="N31" i="8"/>
  <c r="D35" i="8" s="1"/>
  <c r="M31" i="8"/>
  <c r="L31" i="8"/>
  <c r="C34" i="8" s="1"/>
  <c r="K31" i="8"/>
  <c r="J31" i="8"/>
  <c r="B33" i="8" s="1"/>
  <c r="I31" i="8"/>
  <c r="C33" i="8" s="1"/>
  <c r="H31" i="8"/>
  <c r="D33" i="8" s="1"/>
  <c r="G31" i="8"/>
  <c r="B32" i="8" s="1"/>
  <c r="F31" i="8"/>
  <c r="C32" i="8" s="1"/>
  <c r="E31" i="8"/>
  <c r="D32" i="8" s="1"/>
  <c r="D31" i="8"/>
  <c r="C31" i="8"/>
  <c r="C41" i="8" s="1"/>
  <c r="B31" i="8"/>
  <c r="B41" i="8" s="1"/>
  <c r="S36" i="7"/>
  <c r="R36" i="7"/>
  <c r="Q36" i="7"/>
  <c r="O36" i="7"/>
  <c r="N36" i="7"/>
  <c r="G36" i="7"/>
  <c r="F36" i="7"/>
  <c r="S35" i="7"/>
  <c r="R35" i="7"/>
  <c r="Q35" i="7"/>
  <c r="P36" i="7" s="1"/>
  <c r="P35" i="7"/>
  <c r="O35" i="7"/>
  <c r="N35" i="7"/>
  <c r="I35" i="7"/>
  <c r="H35" i="7"/>
  <c r="S34" i="7"/>
  <c r="K36" i="7" s="1"/>
  <c r="R34" i="7"/>
  <c r="L36" i="7" s="1"/>
  <c r="Q34" i="7"/>
  <c r="M36" i="7" s="1"/>
  <c r="P34" i="7"/>
  <c r="K35" i="7" s="1"/>
  <c r="O34" i="7"/>
  <c r="L35" i="7" s="1"/>
  <c r="N34" i="7"/>
  <c r="M35" i="7" s="1"/>
  <c r="M34" i="7"/>
  <c r="L34" i="7"/>
  <c r="K34" i="7"/>
  <c r="J34" i="7"/>
  <c r="C34" i="7"/>
  <c r="B34" i="7"/>
  <c r="S33" i="7"/>
  <c r="H36" i="7" s="1"/>
  <c r="R33" i="7"/>
  <c r="I36" i="7" s="1"/>
  <c r="Q33" i="7"/>
  <c r="J36" i="7" s="1"/>
  <c r="P33" i="7"/>
  <c r="O33" i="7"/>
  <c r="N33" i="7"/>
  <c r="J35" i="7" s="1"/>
  <c r="M33" i="7"/>
  <c r="H34" i="7" s="1"/>
  <c r="L33" i="7"/>
  <c r="I34" i="7" s="1"/>
  <c r="K33" i="7"/>
  <c r="J33" i="7"/>
  <c r="I33" i="7"/>
  <c r="H33" i="7"/>
  <c r="E33" i="7"/>
  <c r="S32" i="7"/>
  <c r="E36" i="7" s="1"/>
  <c r="R32" i="7"/>
  <c r="Q32" i="7"/>
  <c r="P32" i="7"/>
  <c r="E35" i="7" s="1"/>
  <c r="O32" i="7"/>
  <c r="F35" i="7" s="1"/>
  <c r="N32" i="7"/>
  <c r="G35" i="7" s="1"/>
  <c r="M32" i="7"/>
  <c r="E34" i="7" s="1"/>
  <c r="L32" i="7"/>
  <c r="F34" i="7" s="1"/>
  <c r="K32" i="7"/>
  <c r="G34" i="7" s="1"/>
  <c r="J32" i="7"/>
  <c r="I32" i="7"/>
  <c r="F33" i="7" s="1"/>
  <c r="H32" i="7"/>
  <c r="G32" i="7"/>
  <c r="F32" i="7"/>
  <c r="E32" i="7"/>
  <c r="S31" i="7"/>
  <c r="B36" i="7" s="1"/>
  <c r="R31" i="7"/>
  <c r="C36" i="7" s="1"/>
  <c r="Q31" i="7"/>
  <c r="D36" i="7" s="1"/>
  <c r="P31" i="7"/>
  <c r="B35" i="7" s="1"/>
  <c r="O31" i="7"/>
  <c r="C35" i="7" s="1"/>
  <c r="N31" i="7"/>
  <c r="D35" i="7" s="1"/>
  <c r="M31" i="7"/>
  <c r="L31" i="7"/>
  <c r="K31" i="7"/>
  <c r="D34" i="7" s="1"/>
  <c r="J31" i="7"/>
  <c r="B33" i="7" s="1"/>
  <c r="I31" i="7"/>
  <c r="C33" i="7" s="1"/>
  <c r="H31" i="7"/>
  <c r="D33" i="7" s="1"/>
  <c r="G31" i="7"/>
  <c r="B32" i="7" s="1"/>
  <c r="F31" i="7"/>
  <c r="C32" i="7" s="1"/>
  <c r="E31" i="7"/>
  <c r="D32" i="7" s="1"/>
  <c r="D31" i="7"/>
  <c r="C31" i="7"/>
  <c r="C41" i="7" s="1"/>
  <c r="B31" i="7"/>
  <c r="B41" i="7" s="1"/>
  <c r="S36" i="6"/>
  <c r="R36" i="6"/>
  <c r="Q36" i="6"/>
  <c r="P36" i="6"/>
  <c r="I36" i="6"/>
  <c r="H36" i="6"/>
  <c r="F36" i="6"/>
  <c r="S35" i="6"/>
  <c r="N36" i="6" s="1"/>
  <c r="R35" i="6"/>
  <c r="O36" i="6" s="1"/>
  <c r="Q35" i="6"/>
  <c r="P35" i="6"/>
  <c r="O35" i="6"/>
  <c r="N35" i="6"/>
  <c r="K35" i="6"/>
  <c r="H35" i="6"/>
  <c r="S34" i="6"/>
  <c r="K36" i="6" s="1"/>
  <c r="R34" i="6"/>
  <c r="L36" i="6" s="1"/>
  <c r="Q34" i="6"/>
  <c r="M36" i="6" s="1"/>
  <c r="P34" i="6"/>
  <c r="O34" i="6"/>
  <c r="L35" i="6" s="1"/>
  <c r="N34" i="6"/>
  <c r="M35" i="6" s="1"/>
  <c r="M34" i="6"/>
  <c r="L34" i="6"/>
  <c r="K34" i="6"/>
  <c r="J34" i="6"/>
  <c r="D34" i="6"/>
  <c r="B34" i="6"/>
  <c r="S33" i="6"/>
  <c r="R33" i="6"/>
  <c r="Q33" i="6"/>
  <c r="J36" i="6" s="1"/>
  <c r="P33" i="6"/>
  <c r="O33" i="6"/>
  <c r="I35" i="6" s="1"/>
  <c r="N33" i="6"/>
  <c r="J35" i="6" s="1"/>
  <c r="M33" i="6"/>
  <c r="H34" i="6" s="1"/>
  <c r="L33" i="6"/>
  <c r="I34" i="6" s="1"/>
  <c r="K33" i="6"/>
  <c r="J33" i="6"/>
  <c r="I33" i="6"/>
  <c r="H33" i="6"/>
  <c r="F33" i="6"/>
  <c r="C33" i="6"/>
  <c r="S32" i="6"/>
  <c r="E36" i="6" s="1"/>
  <c r="R32" i="6"/>
  <c r="Q32" i="6"/>
  <c r="G36" i="6" s="1"/>
  <c r="P32" i="6"/>
  <c r="E35" i="6" s="1"/>
  <c r="O32" i="6"/>
  <c r="F35" i="6" s="1"/>
  <c r="N32" i="6"/>
  <c r="G35" i="6" s="1"/>
  <c r="M32" i="6"/>
  <c r="E34" i="6" s="1"/>
  <c r="L32" i="6"/>
  <c r="F34" i="6" s="1"/>
  <c r="K32" i="6"/>
  <c r="G34" i="6" s="1"/>
  <c r="J32" i="6"/>
  <c r="E33" i="6" s="1"/>
  <c r="I32" i="6"/>
  <c r="H32" i="6"/>
  <c r="G32" i="6"/>
  <c r="F32" i="6"/>
  <c r="C42" i="6" s="1"/>
  <c r="E32" i="6"/>
  <c r="C32" i="6"/>
  <c r="S31" i="6"/>
  <c r="B36" i="6" s="1"/>
  <c r="R31" i="6"/>
  <c r="C36" i="6" s="1"/>
  <c r="Q31" i="6"/>
  <c r="D36" i="6" s="1"/>
  <c r="P31" i="6"/>
  <c r="B35" i="6" s="1"/>
  <c r="O31" i="6"/>
  <c r="C35" i="6" s="1"/>
  <c r="N31" i="6"/>
  <c r="D35" i="6" s="1"/>
  <c r="M31" i="6"/>
  <c r="L31" i="6"/>
  <c r="C34" i="6" s="1"/>
  <c r="K31" i="6"/>
  <c r="J31" i="6"/>
  <c r="B33" i="6" s="1"/>
  <c r="I31" i="6"/>
  <c r="H31" i="6"/>
  <c r="G33" i="6" s="1"/>
  <c r="G31" i="6"/>
  <c r="B32" i="6" s="1"/>
  <c r="F31" i="6"/>
  <c r="E31" i="6"/>
  <c r="D32" i="6" s="1"/>
  <c r="D31" i="6"/>
  <c r="C31" i="6"/>
  <c r="C41" i="6" s="1"/>
  <c r="B31" i="6"/>
  <c r="B41" i="6" s="1"/>
  <c r="S36" i="5"/>
  <c r="R36" i="5"/>
  <c r="Q36" i="5"/>
  <c r="P35" i="5"/>
  <c r="O35" i="5"/>
  <c r="N35" i="5"/>
  <c r="M34" i="5"/>
  <c r="L34" i="5"/>
  <c r="K34" i="5"/>
  <c r="J33" i="5"/>
  <c r="I33" i="5"/>
  <c r="H33" i="5"/>
  <c r="G32" i="5"/>
  <c r="F32" i="5"/>
  <c r="E32" i="5"/>
  <c r="D31" i="5"/>
  <c r="C31" i="5"/>
  <c r="B31" i="5"/>
  <c r="D28" i="10"/>
  <c r="D36" i="10" s="1"/>
  <c r="P32" i="10"/>
  <c r="O32" i="10"/>
  <c r="N32" i="10"/>
  <c r="G32" i="10"/>
  <c r="P31" i="10"/>
  <c r="K32" i="10" s="1"/>
  <c r="O31" i="10"/>
  <c r="L32" i="10" s="1"/>
  <c r="N31" i="10"/>
  <c r="M32" i="10" s="1"/>
  <c r="M31" i="10"/>
  <c r="L31" i="10"/>
  <c r="K31" i="10"/>
  <c r="P30" i="10"/>
  <c r="H32" i="10" s="1"/>
  <c r="O30" i="10"/>
  <c r="I32" i="10" s="1"/>
  <c r="N30" i="10"/>
  <c r="J32" i="10" s="1"/>
  <c r="M30" i="10"/>
  <c r="H31" i="10" s="1"/>
  <c r="L30" i="10"/>
  <c r="I31" i="10" s="1"/>
  <c r="K30" i="10"/>
  <c r="J31" i="10" s="1"/>
  <c r="J30" i="10"/>
  <c r="I30" i="10"/>
  <c r="H30" i="10"/>
  <c r="F30" i="10"/>
  <c r="E30" i="10"/>
  <c r="D30" i="10"/>
  <c r="P29" i="10"/>
  <c r="E32" i="10" s="1"/>
  <c r="O29" i="10"/>
  <c r="F32" i="10" s="1"/>
  <c r="N29" i="10"/>
  <c r="M29" i="10"/>
  <c r="E31" i="10" s="1"/>
  <c r="L29" i="10"/>
  <c r="F31" i="10" s="1"/>
  <c r="K29" i="10"/>
  <c r="G31" i="10" s="1"/>
  <c r="J29" i="10"/>
  <c r="I29" i="10"/>
  <c r="H29" i="10"/>
  <c r="G29" i="10"/>
  <c r="F29" i="10"/>
  <c r="E29" i="10"/>
  <c r="D29" i="10"/>
  <c r="C29" i="10"/>
  <c r="P28" i="10"/>
  <c r="B32" i="10" s="1"/>
  <c r="O28" i="10"/>
  <c r="C32" i="10" s="1"/>
  <c r="N28" i="10"/>
  <c r="D32" i="10" s="1"/>
  <c r="M28" i="10"/>
  <c r="B31" i="10" s="1"/>
  <c r="L28" i="10"/>
  <c r="C31" i="10" s="1"/>
  <c r="K28" i="10"/>
  <c r="D31" i="10" s="1"/>
  <c r="J28" i="10"/>
  <c r="B30" i="10" s="1"/>
  <c r="I28" i="10"/>
  <c r="C30" i="10" s="1"/>
  <c r="H28" i="10"/>
  <c r="G30" i="10" s="1"/>
  <c r="G28" i="10"/>
  <c r="B29" i="10" s="1"/>
  <c r="F28" i="10"/>
  <c r="E28" i="10"/>
  <c r="C28" i="10"/>
  <c r="C36" i="10" s="1"/>
  <c r="B28" i="10"/>
  <c r="B36" i="10" s="1"/>
  <c r="P32" i="9"/>
  <c r="O32" i="9"/>
  <c r="N32" i="9"/>
  <c r="M31" i="9"/>
  <c r="L31" i="9"/>
  <c r="K31" i="9"/>
  <c r="J30" i="9"/>
  <c r="I30" i="9"/>
  <c r="H30" i="9"/>
  <c r="G29" i="9"/>
  <c r="F29" i="9"/>
  <c r="E29" i="9"/>
  <c r="D28" i="9"/>
  <c r="C28" i="9"/>
  <c r="B28" i="9"/>
  <c r="AB52" i="4"/>
  <c r="AA52" i="4"/>
  <c r="Z52" i="4"/>
  <c r="Y51" i="4"/>
  <c r="X51" i="4"/>
  <c r="W51" i="4"/>
  <c r="V50" i="4"/>
  <c r="U50" i="4"/>
  <c r="T50" i="4"/>
  <c r="S49" i="4"/>
  <c r="R49" i="4"/>
  <c r="Q49" i="4"/>
  <c r="P48" i="4"/>
  <c r="O48" i="4"/>
  <c r="N48" i="4"/>
  <c r="M47" i="4"/>
  <c r="L47" i="4"/>
  <c r="K47" i="4"/>
  <c r="Q48" i="4"/>
  <c r="P49" i="4" s="1"/>
  <c r="J46" i="4"/>
  <c r="I46" i="4"/>
  <c r="H46" i="4"/>
  <c r="G45" i="4"/>
  <c r="F45" i="4"/>
  <c r="E45" i="4"/>
  <c r="D44" i="4"/>
  <c r="C44" i="4"/>
  <c r="B44" i="4"/>
  <c r="U37" i="12"/>
  <c r="L40" i="12" s="1"/>
  <c r="U39" i="12"/>
  <c r="R40" i="12" s="1"/>
  <c r="V39" i="12"/>
  <c r="Q40" i="12" s="1"/>
  <c r="V38" i="12"/>
  <c r="N40" i="12" s="1"/>
  <c r="V37" i="12"/>
  <c r="K40" i="12" s="1"/>
  <c r="V36" i="12"/>
  <c r="H40" i="12" s="1"/>
  <c r="V35" i="12"/>
  <c r="E40" i="12" s="1"/>
  <c r="V34" i="12"/>
  <c r="B40" i="12" s="1"/>
  <c r="C37" i="10" l="1"/>
  <c r="G36" i="10"/>
  <c r="E36" i="10"/>
  <c r="B37" i="10"/>
  <c r="D38" i="10"/>
  <c r="B38" i="10"/>
  <c r="D46" i="8"/>
  <c r="B46" i="7"/>
  <c r="B51" i="12"/>
  <c r="C42" i="8"/>
  <c r="B45" i="8"/>
  <c r="C46" i="8"/>
  <c r="D44" i="8"/>
  <c r="C43" i="8"/>
  <c r="D42" i="8"/>
  <c r="B42" i="8"/>
  <c r="B43" i="8"/>
  <c r="B46" i="8"/>
  <c r="C44" i="8"/>
  <c r="D45" i="8"/>
  <c r="C45" i="8"/>
  <c r="B44" i="8"/>
  <c r="D41" i="8"/>
  <c r="G41" i="8" s="1"/>
  <c r="G33" i="8"/>
  <c r="D43" i="8" s="1"/>
  <c r="B45" i="7"/>
  <c r="D44" i="7"/>
  <c r="D42" i="7"/>
  <c r="B43" i="7"/>
  <c r="C44" i="7"/>
  <c r="B42" i="7"/>
  <c r="C42" i="7"/>
  <c r="C45" i="7"/>
  <c r="D43" i="7"/>
  <c r="B44" i="7"/>
  <c r="C43" i="7"/>
  <c r="D46" i="7"/>
  <c r="D45" i="7"/>
  <c r="C46" i="7"/>
  <c r="D41" i="7"/>
  <c r="G41" i="7" s="1"/>
  <c r="G33" i="7"/>
  <c r="C46" i="6"/>
  <c r="B42" i="6"/>
  <c r="D46" i="6"/>
  <c r="B46" i="6"/>
  <c r="B45" i="6"/>
  <c r="B43" i="6"/>
  <c r="C43" i="6"/>
  <c r="D42" i="6"/>
  <c r="D45" i="6"/>
  <c r="C45" i="6"/>
  <c r="B44" i="6"/>
  <c r="D44" i="6"/>
  <c r="C44" i="6"/>
  <c r="D41" i="6"/>
  <c r="E41" i="6" s="1"/>
  <c r="D33" i="6"/>
  <c r="D43" i="6" s="1"/>
  <c r="D37" i="10"/>
  <c r="D39" i="10"/>
  <c r="D40" i="10"/>
  <c r="C38" i="10"/>
  <c r="B39" i="10"/>
  <c r="C39" i="10"/>
  <c r="B40" i="10"/>
  <c r="C40" i="10"/>
  <c r="P31" i="9"/>
  <c r="K32" i="9" s="1"/>
  <c r="O31" i="9"/>
  <c r="L32" i="9" s="1"/>
  <c r="N31" i="9"/>
  <c r="M32" i="9" s="1"/>
  <c r="P30" i="9"/>
  <c r="H32" i="9" s="1"/>
  <c r="O30" i="9"/>
  <c r="I32" i="9" s="1"/>
  <c r="N30" i="9"/>
  <c r="J32" i="9" s="1"/>
  <c r="M30" i="9"/>
  <c r="H31" i="9" s="1"/>
  <c r="L30" i="9"/>
  <c r="I31" i="9" s="1"/>
  <c r="K30" i="9"/>
  <c r="J31" i="9" s="1"/>
  <c r="P29" i="9"/>
  <c r="E32" i="9" s="1"/>
  <c r="O29" i="9"/>
  <c r="F32" i="9" s="1"/>
  <c r="N29" i="9"/>
  <c r="G32" i="9" s="1"/>
  <c r="M29" i="9"/>
  <c r="E31" i="9" s="1"/>
  <c r="L29" i="9"/>
  <c r="F31" i="9" s="1"/>
  <c r="K29" i="9"/>
  <c r="G31" i="9" s="1"/>
  <c r="J29" i="9"/>
  <c r="E30" i="9" s="1"/>
  <c r="I29" i="9"/>
  <c r="F30" i="9" s="1"/>
  <c r="H29" i="9"/>
  <c r="P28" i="9"/>
  <c r="B32" i="9" s="1"/>
  <c r="O28" i="9"/>
  <c r="C32" i="9" s="1"/>
  <c r="N28" i="9"/>
  <c r="D32" i="9" s="1"/>
  <c r="D40" i="9" s="1"/>
  <c r="M28" i="9"/>
  <c r="B31" i="9" s="1"/>
  <c r="L28" i="9"/>
  <c r="C31" i="9" s="1"/>
  <c r="C39" i="9" s="1"/>
  <c r="K28" i="9"/>
  <c r="D31" i="9" s="1"/>
  <c r="J28" i="9"/>
  <c r="B30" i="9" s="1"/>
  <c r="B38" i="9" s="1"/>
  <c r="I28" i="9"/>
  <c r="C30" i="9" s="1"/>
  <c r="H28" i="9"/>
  <c r="B29" i="9"/>
  <c r="B37" i="9" s="1"/>
  <c r="F28" i="9"/>
  <c r="C29" i="9" s="1"/>
  <c r="E28" i="9"/>
  <c r="T39" i="12"/>
  <c r="S40" i="12" s="1"/>
  <c r="U38" i="12"/>
  <c r="O40" i="12" s="1"/>
  <c r="T38" i="12"/>
  <c r="P40" i="12" s="1"/>
  <c r="S38" i="12"/>
  <c r="N39" i="12" s="1"/>
  <c r="R38" i="12"/>
  <c r="O39" i="12" s="1"/>
  <c r="Q38" i="12"/>
  <c r="P39" i="12" s="1"/>
  <c r="T37" i="12"/>
  <c r="M40" i="12" s="1"/>
  <c r="S37" i="12"/>
  <c r="K39" i="12" s="1"/>
  <c r="R37" i="12"/>
  <c r="L39" i="12" s="1"/>
  <c r="Q37" i="12"/>
  <c r="M39" i="12" s="1"/>
  <c r="P37" i="12"/>
  <c r="K38" i="12" s="1"/>
  <c r="O37" i="12"/>
  <c r="L38" i="12" s="1"/>
  <c r="N37" i="12"/>
  <c r="M38" i="12" s="1"/>
  <c r="U36" i="12"/>
  <c r="I40" i="12" s="1"/>
  <c r="T36" i="12"/>
  <c r="J40" i="12" s="1"/>
  <c r="S36" i="12"/>
  <c r="H39" i="12" s="1"/>
  <c r="R36" i="12"/>
  <c r="I39" i="12" s="1"/>
  <c r="Q36" i="12"/>
  <c r="J39" i="12" s="1"/>
  <c r="P36" i="12"/>
  <c r="H38" i="12" s="1"/>
  <c r="O36" i="12"/>
  <c r="I38" i="12" s="1"/>
  <c r="N36" i="12"/>
  <c r="J38" i="12" s="1"/>
  <c r="M36" i="12"/>
  <c r="H37" i="12" s="1"/>
  <c r="L36" i="12"/>
  <c r="I37" i="12" s="1"/>
  <c r="K36" i="12"/>
  <c r="J37" i="12" s="1"/>
  <c r="U35" i="12"/>
  <c r="F40" i="12" s="1"/>
  <c r="T35" i="12"/>
  <c r="G40" i="12" s="1"/>
  <c r="S35" i="12"/>
  <c r="E39" i="12" s="1"/>
  <c r="R35" i="12"/>
  <c r="F39" i="12" s="1"/>
  <c r="Q35" i="12"/>
  <c r="G39" i="12" s="1"/>
  <c r="P35" i="12"/>
  <c r="E38" i="12" s="1"/>
  <c r="O35" i="12"/>
  <c r="F38" i="12" s="1"/>
  <c r="N35" i="12"/>
  <c r="G38" i="12" s="1"/>
  <c r="M35" i="12"/>
  <c r="E37" i="12" s="1"/>
  <c r="L35" i="12"/>
  <c r="F37" i="12" s="1"/>
  <c r="K35" i="12"/>
  <c r="G37" i="12" s="1"/>
  <c r="J35" i="12"/>
  <c r="E36" i="12" s="1"/>
  <c r="I35" i="12"/>
  <c r="F36" i="12" s="1"/>
  <c r="H35" i="12"/>
  <c r="U34" i="12"/>
  <c r="C40" i="12" s="1"/>
  <c r="T34" i="12"/>
  <c r="D40" i="12" s="1"/>
  <c r="S34" i="12"/>
  <c r="B39" i="12" s="1"/>
  <c r="R34" i="12"/>
  <c r="C39" i="12" s="1"/>
  <c r="C50" i="12" s="1"/>
  <c r="Q34" i="12"/>
  <c r="D39" i="12" s="1"/>
  <c r="P34" i="12"/>
  <c r="B38" i="12" s="1"/>
  <c r="O34" i="12"/>
  <c r="C38" i="12" s="1"/>
  <c r="N34" i="12"/>
  <c r="D38" i="12" s="1"/>
  <c r="M34" i="12"/>
  <c r="B37" i="12" s="1"/>
  <c r="B48" i="12" s="1"/>
  <c r="L34" i="12"/>
  <c r="C37" i="12" s="1"/>
  <c r="K34" i="12"/>
  <c r="D37" i="12" s="1"/>
  <c r="J34" i="12"/>
  <c r="B36" i="12" s="1"/>
  <c r="B47" i="12" s="1"/>
  <c r="I34" i="12"/>
  <c r="C36" i="12" s="1"/>
  <c r="H34" i="12"/>
  <c r="G34" i="12"/>
  <c r="B35" i="12" s="1"/>
  <c r="F34" i="12"/>
  <c r="C35" i="12" s="1"/>
  <c r="E34" i="12"/>
  <c r="D35" i="12" s="1"/>
  <c r="S35" i="5"/>
  <c r="N36" i="5" s="1"/>
  <c r="R35" i="5"/>
  <c r="O36" i="5" s="1"/>
  <c r="Q35" i="5"/>
  <c r="P36" i="5" s="1"/>
  <c r="S34" i="5"/>
  <c r="K36" i="5" s="1"/>
  <c r="R34" i="5"/>
  <c r="L36" i="5" s="1"/>
  <c r="Q34" i="5"/>
  <c r="M36" i="5" s="1"/>
  <c r="P34" i="5"/>
  <c r="K35" i="5" s="1"/>
  <c r="O34" i="5"/>
  <c r="L35" i="5" s="1"/>
  <c r="N34" i="5"/>
  <c r="M35" i="5" s="1"/>
  <c r="S33" i="5"/>
  <c r="H36" i="5" s="1"/>
  <c r="R33" i="5"/>
  <c r="I36" i="5" s="1"/>
  <c r="Q33" i="5"/>
  <c r="J36" i="5" s="1"/>
  <c r="P33" i="5"/>
  <c r="H35" i="5" s="1"/>
  <c r="O33" i="5"/>
  <c r="I35" i="5" s="1"/>
  <c r="N33" i="5"/>
  <c r="J35" i="5" s="1"/>
  <c r="M33" i="5"/>
  <c r="H34" i="5" s="1"/>
  <c r="L33" i="5"/>
  <c r="I34" i="5" s="1"/>
  <c r="K33" i="5"/>
  <c r="J34" i="5" s="1"/>
  <c r="S32" i="5"/>
  <c r="E36" i="5" s="1"/>
  <c r="R32" i="5"/>
  <c r="F36" i="5" s="1"/>
  <c r="Q32" i="5"/>
  <c r="G36" i="5" s="1"/>
  <c r="P32" i="5"/>
  <c r="E35" i="5" s="1"/>
  <c r="O32" i="5"/>
  <c r="F35" i="5" s="1"/>
  <c r="N32" i="5"/>
  <c r="G35" i="5" s="1"/>
  <c r="M32" i="5"/>
  <c r="E34" i="5" s="1"/>
  <c r="L32" i="5"/>
  <c r="F34" i="5" s="1"/>
  <c r="K32" i="5"/>
  <c r="G34" i="5" s="1"/>
  <c r="J32" i="5"/>
  <c r="E33" i="5" s="1"/>
  <c r="I32" i="5"/>
  <c r="F33" i="5" s="1"/>
  <c r="H32" i="5"/>
  <c r="S31" i="5"/>
  <c r="B36" i="5" s="1"/>
  <c r="R31" i="5"/>
  <c r="C36" i="5" s="1"/>
  <c r="Q31" i="5"/>
  <c r="D36" i="5" s="1"/>
  <c r="P31" i="5"/>
  <c r="B35" i="5" s="1"/>
  <c r="O31" i="5"/>
  <c r="C35" i="5" s="1"/>
  <c r="N31" i="5"/>
  <c r="D35" i="5" s="1"/>
  <c r="M31" i="5"/>
  <c r="B34" i="5" s="1"/>
  <c r="L31" i="5"/>
  <c r="C34" i="5" s="1"/>
  <c r="K31" i="5"/>
  <c r="D34" i="5" s="1"/>
  <c r="J31" i="5"/>
  <c r="B33" i="5" s="1"/>
  <c r="I31" i="5"/>
  <c r="C33" i="5" s="1"/>
  <c r="H31" i="5"/>
  <c r="G31" i="5"/>
  <c r="F31" i="5"/>
  <c r="C32" i="5" s="1"/>
  <c r="E31" i="5"/>
  <c r="D32" i="5" s="1"/>
  <c r="AB51" i="4"/>
  <c r="W52" i="4" s="1"/>
  <c r="AA51" i="4"/>
  <c r="X52" i="4" s="1"/>
  <c r="Z51" i="4"/>
  <c r="Y52" i="4" s="1"/>
  <c r="AB50" i="4"/>
  <c r="T52" i="4" s="1"/>
  <c r="AA50" i="4"/>
  <c r="U52" i="4" s="1"/>
  <c r="Z50" i="4"/>
  <c r="V52" i="4" s="1"/>
  <c r="Y50" i="4"/>
  <c r="T51" i="4" s="1"/>
  <c r="X50" i="4"/>
  <c r="U51" i="4" s="1"/>
  <c r="W50" i="4"/>
  <c r="V51" i="4" s="1"/>
  <c r="AB49" i="4"/>
  <c r="Q52" i="4" s="1"/>
  <c r="AA49" i="4"/>
  <c r="R52" i="4" s="1"/>
  <c r="Z49" i="4"/>
  <c r="S52" i="4" s="1"/>
  <c r="Y49" i="4"/>
  <c r="Q51" i="4" s="1"/>
  <c r="X49" i="4"/>
  <c r="R51" i="4" s="1"/>
  <c r="W49" i="4"/>
  <c r="S51" i="4" s="1"/>
  <c r="V49" i="4"/>
  <c r="Q50" i="4" s="1"/>
  <c r="U49" i="4"/>
  <c r="R50" i="4" s="1"/>
  <c r="T49" i="4"/>
  <c r="AB48" i="4"/>
  <c r="N52" i="4" s="1"/>
  <c r="AA48" i="4"/>
  <c r="O52" i="4" s="1"/>
  <c r="Z48" i="4"/>
  <c r="P52" i="4" s="1"/>
  <c r="Y48" i="4"/>
  <c r="X48" i="4"/>
  <c r="O51" i="4" s="1"/>
  <c r="W48" i="4"/>
  <c r="P51" i="4" s="1"/>
  <c r="V48" i="4"/>
  <c r="N50" i="4" s="1"/>
  <c r="U48" i="4"/>
  <c r="O50" i="4" s="1"/>
  <c r="T48" i="4"/>
  <c r="P50" i="4" s="1"/>
  <c r="S48" i="4"/>
  <c r="N49" i="4" s="1"/>
  <c r="R48" i="4"/>
  <c r="O49" i="4" s="1"/>
  <c r="AB47" i="4"/>
  <c r="K52" i="4" s="1"/>
  <c r="AA47" i="4"/>
  <c r="L52" i="4" s="1"/>
  <c r="Z47" i="4"/>
  <c r="M52" i="4" s="1"/>
  <c r="Y47" i="4"/>
  <c r="K51" i="4" s="1"/>
  <c r="X47" i="4"/>
  <c r="L51" i="4" s="1"/>
  <c r="W47" i="4"/>
  <c r="M51" i="4" s="1"/>
  <c r="V47" i="4"/>
  <c r="K50" i="4" s="1"/>
  <c r="U47" i="4"/>
  <c r="L50" i="4" s="1"/>
  <c r="T47" i="4"/>
  <c r="M50" i="4" s="1"/>
  <c r="S47" i="4"/>
  <c r="K49" i="4" s="1"/>
  <c r="R47" i="4"/>
  <c r="L49" i="4" s="1"/>
  <c r="Q47" i="4"/>
  <c r="P47" i="4"/>
  <c r="O47" i="4"/>
  <c r="N47" i="4"/>
  <c r="AB46" i="4"/>
  <c r="AA46" i="4"/>
  <c r="I52" i="4" s="1"/>
  <c r="Z46" i="4"/>
  <c r="J52" i="4" s="1"/>
  <c r="Y46" i="4"/>
  <c r="H51" i="4" s="1"/>
  <c r="X46" i="4"/>
  <c r="I51" i="4" s="1"/>
  <c r="W46" i="4"/>
  <c r="J51" i="4" s="1"/>
  <c r="V46" i="4"/>
  <c r="H50" i="4" s="1"/>
  <c r="U46" i="4"/>
  <c r="I50" i="4" s="1"/>
  <c r="T46" i="4"/>
  <c r="J50" i="4" s="1"/>
  <c r="S46" i="4"/>
  <c r="H49" i="4" s="1"/>
  <c r="R46" i="4"/>
  <c r="I49" i="4" s="1"/>
  <c r="Q46" i="4"/>
  <c r="J49" i="4" s="1"/>
  <c r="P46" i="4"/>
  <c r="O46" i="4"/>
  <c r="N46" i="4"/>
  <c r="M46" i="4"/>
  <c r="H47" i="4" s="1"/>
  <c r="L46" i="4"/>
  <c r="I47" i="4" s="1"/>
  <c r="K46" i="4"/>
  <c r="J47" i="4" s="1"/>
  <c r="AB45" i="4"/>
  <c r="E52" i="4" s="1"/>
  <c r="AA45" i="4"/>
  <c r="F52" i="4" s="1"/>
  <c r="Z45" i="4"/>
  <c r="Y45" i="4"/>
  <c r="E51" i="4" s="1"/>
  <c r="X45" i="4"/>
  <c r="F51" i="4" s="1"/>
  <c r="W45" i="4"/>
  <c r="G51" i="4" s="1"/>
  <c r="V45" i="4"/>
  <c r="U45" i="4"/>
  <c r="F50" i="4" s="1"/>
  <c r="T45" i="4"/>
  <c r="G50" i="4" s="1"/>
  <c r="S45" i="4"/>
  <c r="E49" i="4" s="1"/>
  <c r="R45" i="4"/>
  <c r="F49" i="4" s="1"/>
  <c r="Q45" i="4"/>
  <c r="G49" i="4" s="1"/>
  <c r="P45" i="4"/>
  <c r="O45" i="4"/>
  <c r="N45" i="4"/>
  <c r="M45" i="4"/>
  <c r="E47" i="4" s="1"/>
  <c r="L45" i="4"/>
  <c r="F47" i="4" s="1"/>
  <c r="K45" i="4"/>
  <c r="G47" i="4" s="1"/>
  <c r="J45" i="4"/>
  <c r="E46" i="4" s="1"/>
  <c r="I45" i="4"/>
  <c r="F46" i="4" s="1"/>
  <c r="H45" i="4"/>
  <c r="AB44" i="4"/>
  <c r="B52" i="4" s="1"/>
  <c r="AA44" i="4"/>
  <c r="C52" i="4" s="1"/>
  <c r="Z44" i="4"/>
  <c r="D52" i="4" s="1"/>
  <c r="Y44" i="4"/>
  <c r="B51" i="4" s="1"/>
  <c r="X44" i="4"/>
  <c r="C51" i="4" s="1"/>
  <c r="W44" i="4"/>
  <c r="V44" i="4"/>
  <c r="B50" i="4" s="1"/>
  <c r="U44" i="4"/>
  <c r="C50" i="4" s="1"/>
  <c r="T44" i="4"/>
  <c r="D50" i="4" s="1"/>
  <c r="S44" i="4"/>
  <c r="R44" i="4"/>
  <c r="C49" i="4" s="1"/>
  <c r="Q44" i="4"/>
  <c r="D49" i="4" s="1"/>
  <c r="P44" i="4"/>
  <c r="O44" i="4"/>
  <c r="N44" i="4"/>
  <c r="M44" i="4"/>
  <c r="B47" i="4" s="1"/>
  <c r="L44" i="4"/>
  <c r="C47" i="4" s="1"/>
  <c r="K44" i="4"/>
  <c r="D47" i="4" s="1"/>
  <c r="J44" i="4"/>
  <c r="B46" i="4" s="1"/>
  <c r="I44" i="4"/>
  <c r="C46" i="4" s="1"/>
  <c r="H44" i="4"/>
  <c r="G44" i="4"/>
  <c r="B45" i="4" s="1"/>
  <c r="F44" i="4"/>
  <c r="C45" i="4" s="1"/>
  <c r="E44" i="4"/>
  <c r="D45" i="4" s="1"/>
  <c r="G37" i="10" l="1"/>
  <c r="E37" i="10"/>
  <c r="G38" i="10"/>
  <c r="E38" i="10"/>
  <c r="G39" i="10"/>
  <c r="E39" i="10"/>
  <c r="E40" i="10"/>
  <c r="G40" i="10"/>
  <c r="E41" i="8"/>
  <c r="G42" i="8"/>
  <c r="E42" i="8"/>
  <c r="G43" i="8"/>
  <c r="E43" i="8"/>
  <c r="G44" i="8"/>
  <c r="E44" i="8"/>
  <c r="G45" i="8"/>
  <c r="E45" i="8"/>
  <c r="E46" i="8"/>
  <c r="G46" i="8"/>
  <c r="G46" i="7"/>
  <c r="E46" i="7"/>
  <c r="G45" i="7"/>
  <c r="E45" i="7"/>
  <c r="E44" i="7"/>
  <c r="G44" i="7"/>
  <c r="E43" i="7"/>
  <c r="G43" i="7"/>
  <c r="G42" i="7"/>
  <c r="E42" i="7"/>
  <c r="E41" i="7"/>
  <c r="G46" i="6"/>
  <c r="E46" i="6"/>
  <c r="G45" i="6"/>
  <c r="E45" i="6"/>
  <c r="G44" i="6"/>
  <c r="E44" i="6"/>
  <c r="E43" i="6"/>
  <c r="G43" i="6"/>
  <c r="G42" i="6"/>
  <c r="E42" i="6"/>
  <c r="G41" i="6"/>
  <c r="C51" i="12"/>
  <c r="D46" i="12"/>
  <c r="D49" i="12"/>
  <c r="B49" i="12"/>
  <c r="C37" i="9"/>
  <c r="D45" i="5"/>
  <c r="C45" i="5"/>
  <c r="D42" i="5"/>
  <c r="B44" i="5"/>
  <c r="B40" i="9"/>
  <c r="C40" i="9"/>
  <c r="C38" i="9"/>
  <c r="D39" i="9"/>
  <c r="D29" i="9"/>
  <c r="D37" i="9" s="1"/>
  <c r="B36" i="9"/>
  <c r="B39" i="9"/>
  <c r="C36" i="9"/>
  <c r="D36" i="9"/>
  <c r="B46" i="12"/>
  <c r="C49" i="12"/>
  <c r="C47" i="12"/>
  <c r="D50" i="12"/>
  <c r="D48" i="12"/>
  <c r="B50" i="12"/>
  <c r="C48" i="12"/>
  <c r="D51" i="12"/>
  <c r="D45" i="12"/>
  <c r="C45" i="12"/>
  <c r="C46" i="12"/>
  <c r="B45" i="12"/>
  <c r="C42" i="5"/>
  <c r="D36" i="12"/>
  <c r="G36" i="12"/>
  <c r="C41" i="5"/>
  <c r="B32" i="5"/>
  <c r="B42" i="5" s="1"/>
  <c r="D41" i="5"/>
  <c r="D33" i="5"/>
  <c r="G33" i="5"/>
  <c r="C43" i="5"/>
  <c r="D46" i="5"/>
  <c r="B43" i="5"/>
  <c r="D44" i="5"/>
  <c r="B46" i="5"/>
  <c r="B45" i="5"/>
  <c r="C46" i="5"/>
  <c r="C44" i="5"/>
  <c r="B41" i="5"/>
  <c r="G41" i="5" s="1"/>
  <c r="D30" i="9"/>
  <c r="G30" i="9"/>
  <c r="B59" i="4"/>
  <c r="C62" i="4"/>
  <c r="C60" i="4"/>
  <c r="D60" i="4"/>
  <c r="C65" i="4"/>
  <c r="D58" i="4"/>
  <c r="B60" i="4"/>
  <c r="G60" i="4" s="1"/>
  <c r="C63" i="4"/>
  <c r="C58" i="4"/>
  <c r="B58" i="4"/>
  <c r="D57" i="4"/>
  <c r="C64" i="4"/>
  <c r="B57" i="4"/>
  <c r="C59" i="4"/>
  <c r="C57" i="4"/>
  <c r="N51" i="4"/>
  <c r="B64" i="4" s="1"/>
  <c r="B49" i="4"/>
  <c r="B62" i="4" s="1"/>
  <c r="G48" i="4"/>
  <c r="E50" i="4"/>
  <c r="B63" i="4" s="1"/>
  <c r="H52" i="4"/>
  <c r="B65" i="4" s="1"/>
  <c r="G65" i="4" s="1"/>
  <c r="M48" i="4"/>
  <c r="B48" i="4"/>
  <c r="F48" i="4"/>
  <c r="E48" i="4"/>
  <c r="J48" i="4"/>
  <c r="L48" i="4"/>
  <c r="I48" i="4"/>
  <c r="K48" i="4"/>
  <c r="S50" i="4"/>
  <c r="D63" i="4" s="1"/>
  <c r="D48" i="4"/>
  <c r="C48" i="4"/>
  <c r="D51" i="4"/>
  <c r="D64" i="4" s="1"/>
  <c r="G52" i="4"/>
  <c r="D65" i="4" s="1"/>
  <c r="H48" i="4"/>
  <c r="M49" i="4"/>
  <c r="D62" i="4" s="1"/>
  <c r="D46" i="4"/>
  <c r="G46" i="4"/>
  <c r="G42" i="10" l="1"/>
  <c r="E42" i="10"/>
  <c r="F40" i="10" s="1"/>
  <c r="E43" i="2" s="1"/>
  <c r="G48" i="8"/>
  <c r="H46" i="8" s="1"/>
  <c r="G33" i="2" s="1"/>
  <c r="E48" i="8"/>
  <c r="F46" i="8" s="1"/>
  <c r="G48" i="7"/>
  <c r="H41" i="7" s="1"/>
  <c r="G22" i="2" s="1"/>
  <c r="E48" i="7"/>
  <c r="F41" i="7" s="1"/>
  <c r="E48" i="6"/>
  <c r="F45" i="6" s="1"/>
  <c r="E20" i="2" s="1"/>
  <c r="G48" i="6"/>
  <c r="G42" i="5"/>
  <c r="G64" i="4"/>
  <c r="G63" i="4"/>
  <c r="G62" i="4"/>
  <c r="G58" i="4"/>
  <c r="G57" i="4"/>
  <c r="G46" i="12"/>
  <c r="E46" i="12"/>
  <c r="E48" i="12"/>
  <c r="G49" i="12"/>
  <c r="E49" i="12"/>
  <c r="D47" i="12"/>
  <c r="G47" i="12" s="1"/>
  <c r="G50" i="12"/>
  <c r="E50" i="12"/>
  <c r="G48" i="12"/>
  <c r="E51" i="12"/>
  <c r="G45" i="12"/>
  <c r="E45" i="12"/>
  <c r="G51" i="12"/>
  <c r="E37" i="9"/>
  <c r="G37" i="9"/>
  <c r="E40" i="9"/>
  <c r="G40" i="9"/>
  <c r="G39" i="9"/>
  <c r="E39" i="9"/>
  <c r="E36" i="9"/>
  <c r="G36" i="9"/>
  <c r="G45" i="5"/>
  <c r="G46" i="5"/>
  <c r="G44" i="5"/>
  <c r="E41" i="5"/>
  <c r="E44" i="5"/>
  <c r="E57" i="4"/>
  <c r="E60" i="4"/>
  <c r="E65" i="4"/>
  <c r="E63" i="4"/>
  <c r="E58" i="4"/>
  <c r="E62" i="4"/>
  <c r="E64" i="4"/>
  <c r="D38" i="9"/>
  <c r="E38" i="9" s="1"/>
  <c r="E45" i="5"/>
  <c r="E46" i="5"/>
  <c r="E42" i="5"/>
  <c r="D43" i="5"/>
  <c r="B61" i="4"/>
  <c r="G61" i="4" s="1"/>
  <c r="D61" i="4"/>
  <c r="D59" i="4"/>
  <c r="C61" i="4"/>
  <c r="F36" i="10" l="1"/>
  <c r="F38" i="10"/>
  <c r="E41" i="2" s="1"/>
  <c r="F39" i="10"/>
  <c r="E42" i="2" s="1"/>
  <c r="F37" i="10"/>
  <c r="E40" i="2" s="1"/>
  <c r="H39" i="10"/>
  <c r="G42" i="2" s="1"/>
  <c r="H36" i="10"/>
  <c r="H38" i="10"/>
  <c r="G41" i="2" s="1"/>
  <c r="H37" i="10"/>
  <c r="G40" i="2" s="1"/>
  <c r="H40" i="10"/>
  <c r="G43" i="2" s="1"/>
  <c r="E33" i="2"/>
  <c r="F45" i="8"/>
  <c r="E32" i="2" s="1"/>
  <c r="F42" i="8"/>
  <c r="E29" i="2" s="1"/>
  <c r="F41" i="8"/>
  <c r="E28" i="2" s="1"/>
  <c r="F44" i="8"/>
  <c r="E31" i="2" s="1"/>
  <c r="F43" i="8"/>
  <c r="E30" i="2" s="1"/>
  <c r="H41" i="8"/>
  <c r="H45" i="8"/>
  <c r="G32" i="2" s="1"/>
  <c r="H43" i="8"/>
  <c r="G30" i="2" s="1"/>
  <c r="H44" i="8"/>
  <c r="G31" i="2" s="1"/>
  <c r="H42" i="8"/>
  <c r="G29" i="2" s="1"/>
  <c r="H45" i="7"/>
  <c r="G26" i="2" s="1"/>
  <c r="H42" i="7"/>
  <c r="G23" i="2" s="1"/>
  <c r="H44" i="7"/>
  <c r="G25" i="2" s="1"/>
  <c r="H46" i="7"/>
  <c r="G27" i="2" s="1"/>
  <c r="H43" i="7"/>
  <c r="G24" i="2" s="1"/>
  <c r="E22" i="2"/>
  <c r="F43" i="7"/>
  <c r="E24" i="2" s="1"/>
  <c r="F46" i="7"/>
  <c r="E27" i="2" s="1"/>
  <c r="F42" i="7"/>
  <c r="E23" i="2" s="1"/>
  <c r="F45" i="7"/>
  <c r="E26" i="2" s="1"/>
  <c r="F44" i="7"/>
  <c r="E25" i="2" s="1"/>
  <c r="F46" i="6"/>
  <c r="E21" i="2" s="1"/>
  <c r="F41" i="6"/>
  <c r="F43" i="6"/>
  <c r="E18" i="2" s="1"/>
  <c r="F44" i="6"/>
  <c r="E19" i="2" s="1"/>
  <c r="F42" i="6"/>
  <c r="E17" i="2" s="1"/>
  <c r="H46" i="6"/>
  <c r="G21" i="2" s="1"/>
  <c r="H42" i="6"/>
  <c r="G17" i="2" s="1"/>
  <c r="H45" i="6"/>
  <c r="G20" i="2" s="1"/>
  <c r="H43" i="6"/>
  <c r="G18" i="2" s="1"/>
  <c r="H44" i="6"/>
  <c r="G19" i="2" s="1"/>
  <c r="H41" i="6"/>
  <c r="G48" i="5"/>
  <c r="H41" i="5" s="1"/>
  <c r="G59" i="4"/>
  <c r="G67" i="4" s="1"/>
  <c r="H57" i="4" s="1"/>
  <c r="E47" i="12"/>
  <c r="E53" i="12" s="1"/>
  <c r="G53" i="12"/>
  <c r="H45" i="12" s="1"/>
  <c r="E42" i="9"/>
  <c r="F36" i="9" s="1"/>
  <c r="G38" i="9"/>
  <c r="G43" i="5"/>
  <c r="E59" i="4"/>
  <c r="E61" i="4"/>
  <c r="E43" i="5"/>
  <c r="G39" i="2" l="1"/>
  <c r="H42" i="10"/>
  <c r="E39" i="2"/>
  <c r="F42" i="10"/>
  <c r="E34" i="2"/>
  <c r="F38" i="9"/>
  <c r="E36" i="2" s="1"/>
  <c r="F39" i="9"/>
  <c r="E37" i="2" s="1"/>
  <c r="F37" i="9"/>
  <c r="E35" i="2" s="1"/>
  <c r="F40" i="9"/>
  <c r="E38" i="2" s="1"/>
  <c r="G28" i="2"/>
  <c r="H48" i="8"/>
  <c r="F48" i="8"/>
  <c r="H48" i="7"/>
  <c r="F48" i="7"/>
  <c r="E16" i="2"/>
  <c r="F48" i="6"/>
  <c r="H48" i="6"/>
  <c r="G16" i="2"/>
  <c r="G9" i="2"/>
  <c r="F48" i="12"/>
  <c r="E12" i="2" s="1"/>
  <c r="F47" i="12"/>
  <c r="E11" i="2" s="1"/>
  <c r="F50" i="12"/>
  <c r="E14" i="2" s="1"/>
  <c r="F49" i="12"/>
  <c r="E13" i="2" s="1"/>
  <c r="F46" i="12"/>
  <c r="E10" i="2" s="1"/>
  <c r="F51" i="12"/>
  <c r="H49" i="12"/>
  <c r="G13" i="2" s="1"/>
  <c r="H46" i="12"/>
  <c r="G10" i="2" s="1"/>
  <c r="H50" i="12"/>
  <c r="G14" i="2" s="1"/>
  <c r="H48" i="12"/>
  <c r="G12" i="2" s="1"/>
  <c r="H47" i="12"/>
  <c r="G11" i="2" s="1"/>
  <c r="H51" i="12"/>
  <c r="G15" i="2" s="1"/>
  <c r="F45" i="12"/>
  <c r="H43" i="5"/>
  <c r="G5" i="2" s="1"/>
  <c r="G3" i="2"/>
  <c r="H42" i="5"/>
  <c r="G4" i="2" s="1"/>
  <c r="H44" i="5"/>
  <c r="G6" i="2" s="1"/>
  <c r="H45" i="5"/>
  <c r="G7" i="2" s="1"/>
  <c r="H46" i="5"/>
  <c r="G8" i="2" s="1"/>
  <c r="H60" i="4"/>
  <c r="H59" i="4"/>
  <c r="H61" i="4"/>
  <c r="H62" i="4"/>
  <c r="H64" i="4"/>
  <c r="H65" i="4"/>
  <c r="H63" i="4"/>
  <c r="H58" i="4"/>
  <c r="G42" i="9"/>
  <c r="F42" i="9" l="1"/>
  <c r="H38" i="9"/>
  <c r="G36" i="2" s="1"/>
  <c r="H37" i="9"/>
  <c r="G35" i="2" s="1"/>
  <c r="H40" i="9"/>
  <c r="G38" i="2" s="1"/>
  <c r="H39" i="9"/>
  <c r="G37" i="2" s="1"/>
  <c r="H36" i="9"/>
  <c r="E9" i="2"/>
  <c r="F53" i="12"/>
  <c r="H53" i="12"/>
  <c r="H48" i="5"/>
  <c r="H67" i="4"/>
  <c r="E67" i="4"/>
  <c r="F59" i="4" s="1"/>
  <c r="C16" i="2" s="1"/>
  <c r="G34" i="2" l="1"/>
  <c r="H42" i="9"/>
  <c r="F63" i="4"/>
  <c r="C39" i="2" s="1"/>
  <c r="H43" i="2" s="1"/>
  <c r="H21" i="2"/>
  <c r="H20" i="2"/>
  <c r="H19" i="2"/>
  <c r="H18" i="2"/>
  <c r="H17" i="2"/>
  <c r="H16" i="2"/>
  <c r="F16" i="2"/>
  <c r="F18" i="2"/>
  <c r="F19" i="2"/>
  <c r="F20" i="2"/>
  <c r="F21" i="2"/>
  <c r="F17" i="2"/>
  <c r="F61" i="4"/>
  <c r="C28" i="2" s="1"/>
  <c r="F60" i="4"/>
  <c r="C22" i="2" s="1"/>
  <c r="F57" i="4"/>
  <c r="F64" i="4"/>
  <c r="C44" i="2" s="1"/>
  <c r="F58" i="4"/>
  <c r="C9" i="2" s="1"/>
  <c r="F62" i="4"/>
  <c r="C34" i="2" s="1"/>
  <c r="F65" i="4"/>
  <c r="C46" i="2" s="1"/>
  <c r="H41" i="2" l="1"/>
  <c r="F41" i="2"/>
  <c r="F42" i="2"/>
  <c r="F43" i="2"/>
  <c r="H39" i="2"/>
  <c r="F40" i="2"/>
  <c r="F39" i="2"/>
  <c r="H40" i="2"/>
  <c r="H42" i="2"/>
  <c r="H29" i="2"/>
  <c r="H30" i="2"/>
  <c r="H28" i="2"/>
  <c r="H33" i="2"/>
  <c r="H32" i="2"/>
  <c r="H31" i="2"/>
  <c r="H47" i="2"/>
  <c r="H46" i="2"/>
  <c r="H37" i="2"/>
  <c r="H36" i="2"/>
  <c r="H35" i="2"/>
  <c r="H34" i="2"/>
  <c r="H38" i="2"/>
  <c r="H45" i="2"/>
  <c r="H44" i="2"/>
  <c r="H22" i="2"/>
  <c r="H27" i="2"/>
  <c r="H26" i="2"/>
  <c r="H25" i="2"/>
  <c r="H24" i="2"/>
  <c r="H23" i="2"/>
  <c r="H13" i="2"/>
  <c r="F9" i="2"/>
  <c r="H12" i="2"/>
  <c r="H11" i="2"/>
  <c r="H10" i="2"/>
  <c r="H9" i="2"/>
  <c r="H15" i="2"/>
  <c r="H14" i="2"/>
  <c r="F13" i="2"/>
  <c r="F10" i="2"/>
  <c r="F14" i="2"/>
  <c r="F11" i="2"/>
  <c r="F15" i="2"/>
  <c r="F12" i="2"/>
  <c r="F44" i="2"/>
  <c r="F45" i="2"/>
  <c r="F67" i="4"/>
  <c r="C3" i="2"/>
  <c r="F24" i="2"/>
  <c r="F27" i="2"/>
  <c r="F26" i="2"/>
  <c r="F25" i="2"/>
  <c r="F22" i="2"/>
  <c r="F23" i="2"/>
  <c r="F32" i="2"/>
  <c r="F28" i="2"/>
  <c r="F29" i="2"/>
  <c r="F33" i="2"/>
  <c r="F30" i="2"/>
  <c r="F31" i="2"/>
  <c r="F47" i="2"/>
  <c r="F46" i="2"/>
  <c r="F37" i="2"/>
  <c r="F36" i="2"/>
  <c r="F38" i="2"/>
  <c r="F35" i="2"/>
  <c r="F34" i="2"/>
  <c r="E48" i="5"/>
  <c r="F46" i="5" s="1"/>
  <c r="E8" i="2" s="1"/>
  <c r="H5" i="2" l="1"/>
  <c r="H4" i="2"/>
  <c r="H3" i="2"/>
  <c r="H6" i="2"/>
  <c r="H8" i="2"/>
  <c r="H7" i="2"/>
  <c r="F8" i="2"/>
  <c r="F41" i="5"/>
  <c r="E3" i="2" s="1"/>
  <c r="F42" i="5"/>
  <c r="F44" i="5"/>
  <c r="F43" i="5"/>
  <c r="F45" i="5"/>
  <c r="E6" i="2" l="1"/>
  <c r="F6" i="2" s="1"/>
  <c r="E7" i="2"/>
  <c r="F7" i="2" s="1"/>
  <c r="E5" i="2"/>
  <c r="F5" i="2" s="1"/>
  <c r="E4" i="2"/>
  <c r="F4" i="2" s="1"/>
  <c r="H49" i="2"/>
  <c r="F48" i="5"/>
  <c r="F3" i="2"/>
  <c r="F49" i="2" l="1"/>
</calcChain>
</file>

<file path=xl/sharedStrings.xml><?xml version="1.0" encoding="utf-8"?>
<sst xmlns="http://schemas.openxmlformats.org/spreadsheetml/2006/main" count="1217" uniqueCount="132">
  <si>
    <t>quality of life european cities</t>
  </si>
  <si>
    <t>C1. Material living conditions</t>
  </si>
  <si>
    <t>C2. Productive or other main activity</t>
  </si>
  <si>
    <t>C3. Health</t>
  </si>
  <si>
    <t>C4. Education</t>
  </si>
  <si>
    <t>C5. Leisure and social interaction</t>
  </si>
  <si>
    <t>C6. Economic security and physical safety</t>
  </si>
  <si>
    <t>C7. Governance and basic rights</t>
  </si>
  <si>
    <t>C8. Natural and living environment</t>
  </si>
  <si>
    <t>C9. Overall expirience of life</t>
  </si>
  <si>
    <t>C11. Mean Income</t>
  </si>
  <si>
    <t xml:space="preserve">C12. Ratio S80/S20 </t>
  </si>
  <si>
    <t>C13. At risk powerty rate</t>
  </si>
  <si>
    <t>C14. Individual consumption</t>
  </si>
  <si>
    <t>C15. Severe material deprivation rate</t>
  </si>
  <si>
    <t>C16. Total population living in a dwelling with a leaking roof, damp walls, floors or foundation, or rot in window frames or floor</t>
  </si>
  <si>
    <t>C21. Employment rates</t>
  </si>
  <si>
    <t>C22. Underemployment quantity</t>
  </si>
  <si>
    <t>C23. Income and benefits from employment (Low-wage earners as a proportion of all employees)</t>
  </si>
  <si>
    <t>C24. Health and safety at work (Persons reporting an accident at work)</t>
  </si>
  <si>
    <t>C26. Temporary work (Part-time employment and temporary contracts )</t>
  </si>
  <si>
    <t>C31. Life expentancy</t>
  </si>
  <si>
    <t>C32. Healthy life years</t>
  </si>
  <si>
    <t>C33. Body Mass Index</t>
  </si>
  <si>
    <t>C34. Daily smokers</t>
  </si>
  <si>
    <t>C41. Terciary education</t>
  </si>
  <si>
    <t>C42. Early leavers from education</t>
  </si>
  <si>
    <t>C43. Individual's levels of Digital skills</t>
  </si>
  <si>
    <t>C44. Number of foreign languages</t>
  </si>
  <si>
    <t xml:space="preserve">C45. Participation rate in education and training </t>
  </si>
  <si>
    <t>C46. Participation enrollment in education</t>
  </si>
  <si>
    <t>C51. Participation in cultural activities</t>
  </si>
  <si>
    <t>C52. Rating of satisfaction</t>
  </si>
  <si>
    <t>C53. Relations with people</t>
  </si>
  <si>
    <t>C54. Voluntary activities</t>
  </si>
  <si>
    <t>C55. Social support</t>
  </si>
  <si>
    <t>C56. Social cohesion</t>
  </si>
  <si>
    <t>C61. Wealth</t>
  </si>
  <si>
    <t>C62. Debt</t>
  </si>
  <si>
    <t>C64. Recorded offences</t>
  </si>
  <si>
    <t>C71. Trust in Police</t>
  </si>
  <si>
    <t>C72. Trust in Legal System</t>
  </si>
  <si>
    <t>C73. Trust in Political</t>
  </si>
  <si>
    <t>C74. Gender employment gap</t>
  </si>
  <si>
    <t>C75. Voluntary activities</t>
  </si>
  <si>
    <t>C81. Exposure to air pollution</t>
  </si>
  <si>
    <t>C82. Rating of satisfaction</t>
  </si>
  <si>
    <t>C91. Rating</t>
  </si>
  <si>
    <t xml:space="preserve">C92. Frequency of being happy 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</si>
  <si>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</si>
  <si>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</si>
  <si>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</si>
  <si>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</si>
  <si>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</si>
  <si>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</si>
  <si>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</si>
  <si>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</si>
  <si>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</si>
  <si>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CRITERIA</t>
  </si>
  <si>
    <t>SUBCRITERIA</t>
  </si>
  <si>
    <t>C27. Work/life balance (Average number of usual weekly hours of work in main job)</t>
  </si>
  <si>
    <t>C25. Assessment of quality of employment (Percentage of the population rating their satisfaction)</t>
  </si>
  <si>
    <t>C35. Self reported unmet needs</t>
  </si>
  <si>
    <t>C36. Frecuency of heavy episodes of drinking</t>
  </si>
  <si>
    <t>C63. Crime violence</t>
  </si>
  <si>
    <t>C65. Income insecurity</t>
  </si>
  <si>
    <t>μ</t>
  </si>
  <si>
    <t>ν</t>
  </si>
  <si>
    <t>ƞ</t>
  </si>
  <si>
    <t>C11</t>
  </si>
  <si>
    <t>C12</t>
  </si>
  <si>
    <t>C13</t>
  </si>
  <si>
    <t>C14</t>
  </si>
  <si>
    <t>C15</t>
  </si>
  <si>
    <t>C16</t>
  </si>
  <si>
    <t>LOCAL WEIGHT</t>
  </si>
  <si>
    <t>EXPERT 1</t>
  </si>
  <si>
    <t>EXPERT 2</t>
  </si>
  <si>
    <t>EXPERT 3</t>
  </si>
  <si>
    <t>C21</t>
  </si>
  <si>
    <t>C22</t>
  </si>
  <si>
    <t>C23</t>
  </si>
  <si>
    <t>C24</t>
  </si>
  <si>
    <t>C25</t>
  </si>
  <si>
    <t>C26</t>
  </si>
  <si>
    <t>C27</t>
  </si>
  <si>
    <t>C31</t>
  </si>
  <si>
    <t>C32</t>
  </si>
  <si>
    <t>C33</t>
  </si>
  <si>
    <t>C34</t>
  </si>
  <si>
    <t>C35</t>
  </si>
  <si>
    <t>C36</t>
  </si>
  <si>
    <t>C41</t>
  </si>
  <si>
    <t>C42</t>
  </si>
  <si>
    <t>C43</t>
  </si>
  <si>
    <t>C44</t>
  </si>
  <si>
    <t>C45</t>
  </si>
  <si>
    <t>C46</t>
  </si>
  <si>
    <t>C51</t>
  </si>
  <si>
    <t>C52</t>
  </si>
  <si>
    <t>C53</t>
  </si>
  <si>
    <t>C54</t>
  </si>
  <si>
    <t>C55</t>
  </si>
  <si>
    <t>C56</t>
  </si>
  <si>
    <t>C61</t>
  </si>
  <si>
    <t>C62</t>
  </si>
  <si>
    <t>C63</t>
  </si>
  <si>
    <t>C64</t>
  </si>
  <si>
    <t>C65</t>
  </si>
  <si>
    <t>C71</t>
  </si>
  <si>
    <t>C72</t>
  </si>
  <si>
    <t>C73</t>
  </si>
  <si>
    <t>C74</t>
  </si>
  <si>
    <t>C75</t>
  </si>
  <si>
    <t>PICTURE FUZZY PREFERENT RELATION MATRIX</t>
  </si>
  <si>
    <t>LOCAL PICTURE FUZZY WEIGHT</t>
  </si>
  <si>
    <t>S2</t>
  </si>
  <si>
    <t>S1</t>
  </si>
  <si>
    <t>LOCAL WEIGHT (S1)</t>
  </si>
  <si>
    <t>GLOBAL WIGHT (S1)</t>
  </si>
  <si>
    <t>GLOBAL WIGHT (S2)</t>
  </si>
  <si>
    <t>LOCAL WEIGHT (S2)</t>
  </si>
  <si>
    <t>SUB-CRITERIA C1</t>
  </si>
  <si>
    <t>CRITERIA C</t>
  </si>
  <si>
    <t>SUB-CRITERIA C2</t>
  </si>
  <si>
    <t>SUB-CRITERIA C3</t>
  </si>
  <si>
    <t>SUB-CRITERIA C4</t>
  </si>
  <si>
    <t>SUB-CRITERIA C5</t>
  </si>
  <si>
    <t>SUB-CRITERIA C6</t>
  </si>
  <si>
    <t>SUB-CRITERIA C7</t>
  </si>
  <si>
    <t>HIERARCHY DECISION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</si>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</sst>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u/>
      <sz val="20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2"/>
    <xf numFmtId="0" fontId="8" fillId="0" borderId="0" xfId="0" applyFont="1"/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164" fontId="3" fillId="0" borderId="0" xfId="0" applyNumberFormat="1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" xfId="0" applyFont="1" applyBorder="1" applyProtection="1">
      <protection hidden="1"/>
    </xf>
    <xf numFmtId="0" fontId="4" fillId="0" borderId="2" xfId="0" applyFont="1" applyBorder="1" applyAlignment="1" applyProtection="1">
      <alignment horizontal="center"/>
      <protection hidden="1"/>
    </xf>
    <xf numFmtId="164" fontId="3" fillId="0" borderId="1" xfId="0" applyNumberFormat="1" applyFont="1" applyBorder="1" applyAlignment="1" applyProtection="1">
      <alignment horizontal="center"/>
      <protection hidden="1"/>
    </xf>
    <xf numFmtId="0" fontId="4" fillId="0" borderId="2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 vertical="center" textRotation="255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64" fontId="0" fillId="0" borderId="1" xfId="0" applyNumberFormat="1" applyBorder="1" applyAlignment="1" applyProtection="1">
      <alignment horizontal="center" vertical="center"/>
      <protection hidden="1"/>
    </xf>
    <xf numFmtId="0" fontId="0" fillId="0" borderId="1" xfId="0" applyBorder="1" applyProtection="1">
      <protection hidden="1"/>
    </xf>
    <xf numFmtId="164" fontId="0" fillId="0" borderId="1" xfId="0" applyNumberFormat="1" applyBorder="1" applyProtection="1">
      <protection hidden="1"/>
    </xf>
    <xf numFmtId="164" fontId="0" fillId="0" borderId="0" xfId="0" applyNumberFormat="1" applyProtection="1"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3" fillId="0" borderId="3" xfId="0" applyFont="1" applyBorder="1" applyAlignment="1" applyProtection="1">
      <alignment horizontal="center"/>
      <protection hidden="1"/>
    </xf>
  </cellXfs>
  <cellStyles count="3">
    <cellStyle name="Hipervínculo" xfId="2" builtinId="8"/>
    <cellStyle name="Normal" xfId="0" builtinId="0"/>
    <cellStyle name="Normal 2" xfId="1" xr:uid="{90F177E7-DF68-2C4A-AF5F-3C748BA3A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991FD-1902-48BF-AF8F-0D3C06E60AB6}">
  <dimension ref="A3:B21"/>
  <sheetViews>
    <sheetView workbookViewId="0">
      <selection activeCell="A7" sqref="A7"/>
    </sheetView>
  </sheetViews>
  <sheetFormatPr baseColWidth="10" defaultRowHeight="15.75" x14ac:dyDescent="0.25"/>
  <cols>
    <col min="1" max="1" width="27.75" customWidth="1"/>
  </cols>
  <sheetData>
    <row r="3" spans="1:2" ht="26.25" x14ac:dyDescent="0.4">
      <c r="A3" s="4" t="s">
        <v>131</v>
      </c>
    </row>
    <row r="5" spans="1:2" x14ac:dyDescent="0.25">
      <c r="A5" s="3" t="s">
        <v>130</v>
      </c>
      <c r="B5" s="2"/>
    </row>
    <row r="6" spans="1:2" ht="21" x14ac:dyDescent="0.35">
      <c r="A6" s="1"/>
      <c r="B6" s="2"/>
    </row>
    <row r="7" spans="1:2" x14ac:dyDescent="0.25">
      <c r="A7" s="3" t="s">
        <v>123</v>
      </c>
      <c r="B7" s="2"/>
    </row>
    <row r="8" spans="1:2" ht="21" x14ac:dyDescent="0.35">
      <c r="A8" s="1"/>
      <c r="B8" s="2"/>
    </row>
    <row r="9" spans="1:2" x14ac:dyDescent="0.25">
      <c r="A9" s="3" t="s">
        <v>122</v>
      </c>
      <c r="B9" s="2"/>
    </row>
    <row r="10" spans="1:2" ht="21" x14ac:dyDescent="0.35">
      <c r="A10" s="1"/>
      <c r="B10" s="2"/>
    </row>
    <row r="11" spans="1:2" x14ac:dyDescent="0.25">
      <c r="A11" s="3" t="s">
        <v>124</v>
      </c>
      <c r="B11" s="2"/>
    </row>
    <row r="12" spans="1:2" ht="21" x14ac:dyDescent="0.35">
      <c r="A12" s="1"/>
      <c r="B12" s="2"/>
    </row>
    <row r="13" spans="1:2" x14ac:dyDescent="0.25">
      <c r="A13" s="3" t="s">
        <v>125</v>
      </c>
      <c r="B13" s="2"/>
    </row>
    <row r="14" spans="1:2" ht="21" x14ac:dyDescent="0.35">
      <c r="A14" s="1"/>
      <c r="B14" s="2"/>
    </row>
    <row r="15" spans="1:2" x14ac:dyDescent="0.25">
      <c r="A15" s="3" t="s">
        <v>126</v>
      </c>
      <c r="B15" s="2"/>
    </row>
    <row r="16" spans="1:2" ht="21" x14ac:dyDescent="0.35">
      <c r="A16" s="1"/>
      <c r="B16" s="2"/>
    </row>
    <row r="17" spans="1:2" x14ac:dyDescent="0.25">
      <c r="A17" s="3" t="s">
        <v>127</v>
      </c>
      <c r="B17" s="2"/>
    </row>
    <row r="18" spans="1:2" ht="21" x14ac:dyDescent="0.35">
      <c r="A18" s="1"/>
      <c r="B18" s="2"/>
    </row>
    <row r="19" spans="1:2" x14ac:dyDescent="0.25">
      <c r="A19" s="3" t="s">
        <v>128</v>
      </c>
      <c r="B19" s="2"/>
    </row>
    <row r="20" spans="1:2" ht="21" x14ac:dyDescent="0.35">
      <c r="A20" s="1"/>
      <c r="B20" s="2"/>
    </row>
    <row r="21" spans="1:2" x14ac:dyDescent="0.25">
      <c r="A21" s="3" t="s">
        <v>129</v>
      </c>
      <c r="B21" s="2"/>
    </row>
  </sheetData>
  <hyperlinks>
    <hyperlink ref="A5" location="'HIERARCHY DECISION'!A1" display="HIERARCHY DECISION" xr:uid="{41A7DCBB-89C8-4A6F-A789-9E45B916E987}"/>
    <hyperlink ref="A7" location="'C'!A1" display="CRITERIA C" xr:uid="{02BECFBF-F2D0-452D-9A8F-7935AB92A4A4}"/>
    <hyperlink ref="A9" location="'C1'!A1" display="SUB-CRITERIA C1" xr:uid="{49D24656-F1B6-40A8-8549-2E54625C6CD5}"/>
    <hyperlink ref="A11" location="'C2'!A1" display="SUB-CRITERIA C2" xr:uid="{90A4C162-92A7-43D6-B759-03DA134D0246}"/>
    <hyperlink ref="A13" location="'C3'!A1" display="SUB-CRITERIA C3" xr:uid="{2051088A-C5AA-4C3E-9B9E-2DB4CFAEAA33}"/>
    <hyperlink ref="A15" location="'C4'!A1" display="SUB-CRITERIA C4" xr:uid="{176BE874-4965-4402-9224-56E2B91C5881}"/>
    <hyperlink ref="A17" location="'C5'!A1" display="SUB-CRITERIA C5" xr:uid="{1BFD753E-CAA6-4C05-8170-F2C19FA682E4}"/>
    <hyperlink ref="A19" location="'C6'!A1" display="SUB-CRITERIA C6" xr:uid="{47C9A7AE-F4E1-4940-B164-D82473FB54F2}"/>
    <hyperlink ref="A21" location="'C7'!A1" display="SUB-CRITERIA C7" xr:uid="{972D23AD-6EF9-45D6-BDB0-B63A2278E03C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09AEE-784D-41F7-B92D-2E9AAC51885F}">
  <dimension ref="A1:P42"/>
  <sheetViews>
    <sheetView tabSelected="1" topLeftCell="A7" workbookViewId="0">
      <selection activeCell="F40" sqref="F40"/>
    </sheetView>
  </sheetViews>
  <sheetFormatPr baseColWidth="10" defaultRowHeight="15.75" x14ac:dyDescent="0.25"/>
  <cols>
    <col min="1" max="1" width="15" style="5" customWidth="1"/>
    <col min="2" max="2" width="16.25" style="5" customWidth="1"/>
    <col min="3" max="3" width="11.375" style="5" bestFit="1" customWidth="1"/>
    <col min="4" max="16384" width="11" style="5"/>
  </cols>
  <sheetData>
    <row r="1" spans="1:16" x14ac:dyDescent="0.25">
      <c r="A1" s="9" t="s">
        <v>76</v>
      </c>
      <c r="B1" s="19" t="s">
        <v>109</v>
      </c>
      <c r="C1" s="19"/>
      <c r="D1" s="19"/>
      <c r="E1" s="19" t="s">
        <v>110</v>
      </c>
      <c r="F1" s="19"/>
      <c r="G1" s="19"/>
      <c r="H1" s="19" t="s">
        <v>111</v>
      </c>
      <c r="I1" s="19"/>
      <c r="J1" s="19"/>
      <c r="K1" s="19" t="s">
        <v>112</v>
      </c>
      <c r="L1" s="19"/>
      <c r="M1" s="19"/>
      <c r="N1" s="19" t="s">
        <v>113</v>
      </c>
      <c r="O1" s="19"/>
      <c r="P1" s="19"/>
    </row>
    <row r="2" spans="1:16" x14ac:dyDescent="0.25">
      <c r="A2" s="9"/>
      <c r="B2" s="20" t="s">
        <v>66</v>
      </c>
      <c r="C2" s="20" t="s">
        <v>68</v>
      </c>
      <c r="D2" s="20" t="s">
        <v>67</v>
      </c>
      <c r="E2" s="20" t="s">
        <v>66</v>
      </c>
      <c r="F2" s="20" t="s">
        <v>68</v>
      </c>
      <c r="G2" s="20" t="s">
        <v>67</v>
      </c>
      <c r="H2" s="20" t="s">
        <v>66</v>
      </c>
      <c r="I2" s="20" t="s">
        <v>68</v>
      </c>
      <c r="J2" s="20" t="s">
        <v>67</v>
      </c>
      <c r="K2" s="20" t="s">
        <v>66</v>
      </c>
      <c r="L2" s="20" t="s">
        <v>68</v>
      </c>
      <c r="M2" s="20" t="s">
        <v>67</v>
      </c>
      <c r="N2" s="20" t="s">
        <v>66</v>
      </c>
      <c r="O2" s="20" t="s">
        <v>68</v>
      </c>
      <c r="P2" s="20" t="s">
        <v>67</v>
      </c>
    </row>
    <row r="3" spans="1:16" x14ac:dyDescent="0.25">
      <c r="A3" s="23" t="s">
        <v>109</v>
      </c>
      <c r="B3" s="16">
        <v>0.5</v>
      </c>
      <c r="C3" s="16">
        <v>0.1</v>
      </c>
      <c r="D3" s="16">
        <v>0.4</v>
      </c>
      <c r="E3" s="16">
        <v>0.5</v>
      </c>
      <c r="F3" s="16">
        <v>0.1</v>
      </c>
      <c r="G3" s="16">
        <v>0.4</v>
      </c>
      <c r="H3" s="16">
        <v>0.5</v>
      </c>
      <c r="I3" s="16">
        <v>0.1</v>
      </c>
      <c r="J3" s="16">
        <v>0.4</v>
      </c>
      <c r="K3" s="16">
        <v>0.5</v>
      </c>
      <c r="L3" s="16">
        <v>0.1</v>
      </c>
      <c r="M3" s="16">
        <v>0.4</v>
      </c>
      <c r="N3" s="16">
        <v>0.6</v>
      </c>
      <c r="O3" s="16">
        <v>0</v>
      </c>
      <c r="P3" s="16">
        <v>0.3</v>
      </c>
    </row>
    <row r="4" spans="1:16" x14ac:dyDescent="0.25">
      <c r="A4" s="23" t="s">
        <v>110</v>
      </c>
      <c r="B4" s="16"/>
      <c r="C4" s="16"/>
      <c r="D4" s="16"/>
      <c r="E4" s="16">
        <v>0.5</v>
      </c>
      <c r="F4" s="16">
        <v>0.1</v>
      </c>
      <c r="G4" s="16">
        <v>0.4</v>
      </c>
      <c r="H4" s="16">
        <v>0.5</v>
      </c>
      <c r="I4" s="16">
        <v>0.1</v>
      </c>
      <c r="J4" s="16">
        <v>0.4</v>
      </c>
      <c r="K4" s="16">
        <v>0.5</v>
      </c>
      <c r="L4" s="16">
        <v>0.1</v>
      </c>
      <c r="M4" s="16">
        <v>0.4</v>
      </c>
      <c r="N4" s="16">
        <v>0.6</v>
      </c>
      <c r="O4" s="16">
        <v>0</v>
      </c>
      <c r="P4" s="16">
        <v>0.3</v>
      </c>
    </row>
    <row r="5" spans="1:16" x14ac:dyDescent="0.25">
      <c r="A5" s="23" t="s">
        <v>111</v>
      </c>
      <c r="B5" s="16"/>
      <c r="C5" s="16"/>
      <c r="D5" s="16"/>
      <c r="E5" s="16"/>
      <c r="F5" s="16"/>
      <c r="G5" s="16"/>
      <c r="H5" s="16">
        <v>0.5</v>
      </c>
      <c r="I5" s="16">
        <v>0.1</v>
      </c>
      <c r="J5" s="16">
        <v>0.4</v>
      </c>
      <c r="K5" s="16">
        <v>0.5</v>
      </c>
      <c r="L5" s="16">
        <v>0.1</v>
      </c>
      <c r="M5" s="16">
        <v>0.4</v>
      </c>
      <c r="N5" s="16">
        <v>0.6</v>
      </c>
      <c r="O5" s="16">
        <v>0</v>
      </c>
      <c r="P5" s="16">
        <v>0.3</v>
      </c>
    </row>
    <row r="6" spans="1:16" x14ac:dyDescent="0.25">
      <c r="A6" s="23" t="s">
        <v>112</v>
      </c>
      <c r="B6" s="16"/>
      <c r="C6" s="16"/>
      <c r="D6" s="16"/>
      <c r="E6" s="16"/>
      <c r="F6" s="16"/>
      <c r="G6" s="16"/>
      <c r="H6" s="16"/>
      <c r="I6" s="16"/>
      <c r="J6" s="16"/>
      <c r="K6" s="16">
        <v>0.5</v>
      </c>
      <c r="L6" s="16">
        <v>0.1</v>
      </c>
      <c r="M6" s="16">
        <v>0.4</v>
      </c>
      <c r="N6" s="16">
        <v>0.5</v>
      </c>
      <c r="O6" s="16">
        <v>0.1</v>
      </c>
      <c r="P6" s="16">
        <v>0.4</v>
      </c>
    </row>
    <row r="7" spans="1:16" x14ac:dyDescent="0.25">
      <c r="A7" s="23" t="s">
        <v>113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>
        <v>0.5</v>
      </c>
      <c r="O7" s="16">
        <v>0.1</v>
      </c>
      <c r="P7" s="16">
        <v>0.4</v>
      </c>
    </row>
    <row r="9" spans="1:16" x14ac:dyDescent="0.25">
      <c r="A9" s="9" t="s">
        <v>77</v>
      </c>
      <c r="B9" s="19" t="s">
        <v>109</v>
      </c>
      <c r="C9" s="19"/>
      <c r="D9" s="19"/>
      <c r="E9" s="19" t="s">
        <v>110</v>
      </c>
      <c r="F9" s="19"/>
      <c r="G9" s="19"/>
      <c r="H9" s="19" t="s">
        <v>111</v>
      </c>
      <c r="I9" s="19"/>
      <c r="J9" s="19"/>
      <c r="K9" s="19" t="s">
        <v>112</v>
      </c>
      <c r="L9" s="19"/>
      <c r="M9" s="19"/>
      <c r="N9" s="19" t="s">
        <v>113</v>
      </c>
      <c r="O9" s="19"/>
      <c r="P9" s="19"/>
    </row>
    <row r="10" spans="1:16" x14ac:dyDescent="0.25">
      <c r="A10" s="9"/>
      <c r="B10" s="20" t="s">
        <v>66</v>
      </c>
      <c r="C10" s="20" t="s">
        <v>68</v>
      </c>
      <c r="D10" s="20" t="s">
        <v>67</v>
      </c>
      <c r="E10" s="20" t="s">
        <v>66</v>
      </c>
      <c r="F10" s="20" t="s">
        <v>68</v>
      </c>
      <c r="G10" s="20" t="s">
        <v>67</v>
      </c>
      <c r="H10" s="20" t="s">
        <v>66</v>
      </c>
      <c r="I10" s="20" t="s">
        <v>68</v>
      </c>
      <c r="J10" s="20" t="s">
        <v>67</v>
      </c>
      <c r="K10" s="20" t="s">
        <v>66</v>
      </c>
      <c r="L10" s="20" t="s">
        <v>68</v>
      </c>
      <c r="M10" s="20" t="s">
        <v>67</v>
      </c>
      <c r="N10" s="20" t="s">
        <v>66</v>
      </c>
      <c r="O10" s="20" t="s">
        <v>68</v>
      </c>
      <c r="P10" s="20" t="s">
        <v>67</v>
      </c>
    </row>
    <row r="11" spans="1:16" x14ac:dyDescent="0.25">
      <c r="A11" s="23" t="s">
        <v>109</v>
      </c>
      <c r="B11" s="16">
        <v>0.5</v>
      </c>
      <c r="C11" s="16">
        <v>0.1</v>
      </c>
      <c r="D11" s="16">
        <v>0.4</v>
      </c>
      <c r="E11" s="16">
        <v>0.6</v>
      </c>
      <c r="F11" s="16">
        <v>0</v>
      </c>
      <c r="G11" s="16">
        <v>0.3</v>
      </c>
      <c r="H11" s="16">
        <v>0.6</v>
      </c>
      <c r="I11" s="16">
        <v>0</v>
      </c>
      <c r="J11" s="16">
        <v>0.3</v>
      </c>
      <c r="K11" s="16">
        <v>0.6</v>
      </c>
      <c r="L11" s="16">
        <v>0</v>
      </c>
      <c r="M11" s="16">
        <v>0.3</v>
      </c>
      <c r="N11" s="16">
        <v>0.6</v>
      </c>
      <c r="O11" s="16">
        <v>0</v>
      </c>
      <c r="P11" s="16">
        <v>0.3</v>
      </c>
    </row>
    <row r="12" spans="1:16" x14ac:dyDescent="0.25">
      <c r="A12" s="23" t="s">
        <v>110</v>
      </c>
      <c r="B12" s="16"/>
      <c r="C12" s="16"/>
      <c r="D12" s="16"/>
      <c r="E12" s="16">
        <v>0.5</v>
      </c>
      <c r="F12" s="16">
        <v>0.1</v>
      </c>
      <c r="G12" s="16">
        <v>0.4</v>
      </c>
      <c r="H12" s="16">
        <v>0.6</v>
      </c>
      <c r="I12" s="16">
        <v>0</v>
      </c>
      <c r="J12" s="16">
        <v>0.3</v>
      </c>
      <c r="K12" s="16">
        <v>0.5</v>
      </c>
      <c r="L12" s="16">
        <v>0.1</v>
      </c>
      <c r="M12" s="16">
        <v>0.4</v>
      </c>
      <c r="N12" s="16">
        <v>0.6</v>
      </c>
      <c r="O12" s="16">
        <v>0</v>
      </c>
      <c r="P12" s="16">
        <v>0.3</v>
      </c>
    </row>
    <row r="13" spans="1:16" x14ac:dyDescent="0.25">
      <c r="A13" s="23" t="s">
        <v>111</v>
      </c>
      <c r="B13" s="16"/>
      <c r="C13" s="16"/>
      <c r="D13" s="16"/>
      <c r="E13" s="16"/>
      <c r="F13" s="16"/>
      <c r="G13" s="16"/>
      <c r="H13" s="16">
        <v>0.5</v>
      </c>
      <c r="I13" s="16">
        <v>0.1</v>
      </c>
      <c r="J13" s="16">
        <v>0.4</v>
      </c>
      <c r="K13" s="16">
        <v>0.5</v>
      </c>
      <c r="L13" s="16">
        <v>0.1</v>
      </c>
      <c r="M13" s="16">
        <v>0.4</v>
      </c>
      <c r="N13" s="16">
        <v>0.6</v>
      </c>
      <c r="O13" s="16">
        <v>0</v>
      </c>
      <c r="P13" s="16">
        <v>0.3</v>
      </c>
    </row>
    <row r="14" spans="1:16" x14ac:dyDescent="0.25">
      <c r="A14" s="23" t="s">
        <v>112</v>
      </c>
      <c r="B14" s="16"/>
      <c r="C14" s="16"/>
      <c r="D14" s="16"/>
      <c r="E14" s="16"/>
      <c r="F14" s="16"/>
      <c r="G14" s="16"/>
      <c r="H14" s="16"/>
      <c r="I14" s="16"/>
      <c r="J14" s="16"/>
      <c r="K14" s="16">
        <v>0.5</v>
      </c>
      <c r="L14" s="16">
        <v>0.1</v>
      </c>
      <c r="M14" s="16">
        <v>0.4</v>
      </c>
      <c r="N14" s="16">
        <v>0.5</v>
      </c>
      <c r="O14" s="16">
        <v>0.1</v>
      </c>
      <c r="P14" s="16">
        <v>0.4</v>
      </c>
    </row>
    <row r="15" spans="1:16" x14ac:dyDescent="0.25">
      <c r="A15" s="23" t="s">
        <v>113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>
        <v>0.5</v>
      </c>
      <c r="O15" s="16">
        <v>0.1</v>
      </c>
      <c r="P15" s="16">
        <v>0.4</v>
      </c>
    </row>
    <row r="17" spans="1:16" x14ac:dyDescent="0.25">
      <c r="A17" s="9" t="s">
        <v>78</v>
      </c>
      <c r="B17" s="19" t="s">
        <v>109</v>
      </c>
      <c r="C17" s="19"/>
      <c r="D17" s="19"/>
      <c r="E17" s="19" t="s">
        <v>110</v>
      </c>
      <c r="F17" s="19"/>
      <c r="G17" s="19"/>
      <c r="H17" s="19" t="s">
        <v>111</v>
      </c>
      <c r="I17" s="19"/>
      <c r="J17" s="19"/>
      <c r="K17" s="19" t="s">
        <v>112</v>
      </c>
      <c r="L17" s="19"/>
      <c r="M17" s="19"/>
      <c r="N17" s="19" t="s">
        <v>113</v>
      </c>
      <c r="O17" s="19"/>
      <c r="P17" s="19"/>
    </row>
    <row r="18" spans="1:16" x14ac:dyDescent="0.25">
      <c r="A18" s="9"/>
      <c r="B18" s="20" t="s">
        <v>66</v>
      </c>
      <c r="C18" s="20" t="s">
        <v>68</v>
      </c>
      <c r="D18" s="20" t="s">
        <v>67</v>
      </c>
      <c r="E18" s="20" t="s">
        <v>66</v>
      </c>
      <c r="F18" s="20" t="s">
        <v>68</v>
      </c>
      <c r="G18" s="20" t="s">
        <v>67</v>
      </c>
      <c r="H18" s="20" t="s">
        <v>66</v>
      </c>
      <c r="I18" s="20" t="s">
        <v>68</v>
      </c>
      <c r="J18" s="20" t="s">
        <v>67</v>
      </c>
      <c r="K18" s="20" t="s">
        <v>66</v>
      </c>
      <c r="L18" s="20" t="s">
        <v>68</v>
      </c>
      <c r="M18" s="20" t="s">
        <v>67</v>
      </c>
      <c r="N18" s="20" t="s">
        <v>66</v>
      </c>
      <c r="O18" s="20" t="s">
        <v>68</v>
      </c>
      <c r="P18" s="20" t="s">
        <v>67</v>
      </c>
    </row>
    <row r="19" spans="1:16" x14ac:dyDescent="0.25">
      <c r="A19" s="9" t="s">
        <v>109</v>
      </c>
      <c r="B19" s="16">
        <v>0.5</v>
      </c>
      <c r="C19" s="16">
        <v>0.1</v>
      </c>
      <c r="D19" s="16">
        <v>0.4</v>
      </c>
      <c r="E19" s="16">
        <v>0.5</v>
      </c>
      <c r="F19" s="16">
        <v>0.1</v>
      </c>
      <c r="G19" s="16">
        <v>0.4</v>
      </c>
      <c r="H19" s="16">
        <v>0.5</v>
      </c>
      <c r="I19" s="16">
        <v>0.1</v>
      </c>
      <c r="J19" s="16">
        <v>0.4</v>
      </c>
      <c r="K19" s="16">
        <v>0.6</v>
      </c>
      <c r="L19" s="16">
        <v>0</v>
      </c>
      <c r="M19" s="16">
        <v>0.3</v>
      </c>
      <c r="N19" s="16">
        <v>0.6</v>
      </c>
      <c r="O19" s="16">
        <v>0</v>
      </c>
      <c r="P19" s="16">
        <v>0.3</v>
      </c>
    </row>
    <row r="20" spans="1:16" x14ac:dyDescent="0.25">
      <c r="A20" s="9" t="s">
        <v>110</v>
      </c>
      <c r="B20" s="16"/>
      <c r="C20" s="16"/>
      <c r="D20" s="16"/>
      <c r="E20" s="16">
        <v>0.5</v>
      </c>
      <c r="F20" s="16">
        <v>0.1</v>
      </c>
      <c r="G20" s="16">
        <v>0.4</v>
      </c>
      <c r="H20" s="16">
        <v>0.5</v>
      </c>
      <c r="I20" s="16">
        <v>0.1</v>
      </c>
      <c r="J20" s="16">
        <v>0.4</v>
      </c>
      <c r="K20" s="16">
        <v>0.6</v>
      </c>
      <c r="L20" s="16">
        <v>0</v>
      </c>
      <c r="M20" s="16">
        <v>0.3</v>
      </c>
      <c r="N20" s="16">
        <v>0.5</v>
      </c>
      <c r="O20" s="16">
        <v>0.1</v>
      </c>
      <c r="P20" s="16">
        <v>0.4</v>
      </c>
    </row>
    <row r="21" spans="1:16" x14ac:dyDescent="0.25">
      <c r="A21" s="9" t="s">
        <v>111</v>
      </c>
      <c r="B21" s="16"/>
      <c r="C21" s="16"/>
      <c r="D21" s="16"/>
      <c r="E21" s="16"/>
      <c r="F21" s="16"/>
      <c r="G21" s="16"/>
      <c r="H21" s="16">
        <v>0.5</v>
      </c>
      <c r="I21" s="16">
        <v>0.1</v>
      </c>
      <c r="J21" s="16">
        <v>0.4</v>
      </c>
      <c r="K21" s="16">
        <v>0.5</v>
      </c>
      <c r="L21" s="16">
        <v>0.1</v>
      </c>
      <c r="M21" s="16">
        <v>0.4</v>
      </c>
      <c r="N21" s="16">
        <v>0.5</v>
      </c>
      <c r="O21" s="16">
        <v>0.1</v>
      </c>
      <c r="P21" s="16">
        <v>0.4</v>
      </c>
    </row>
    <row r="22" spans="1:16" x14ac:dyDescent="0.25">
      <c r="A22" s="9" t="s">
        <v>112</v>
      </c>
      <c r="B22" s="16"/>
      <c r="C22" s="16"/>
      <c r="D22" s="16"/>
      <c r="E22" s="16"/>
      <c r="F22" s="16"/>
      <c r="G22" s="16"/>
      <c r="H22" s="16"/>
      <c r="I22" s="16"/>
      <c r="J22" s="16"/>
      <c r="K22" s="16">
        <v>0.5</v>
      </c>
      <c r="L22" s="16">
        <v>0.1</v>
      </c>
      <c r="M22" s="16">
        <v>0.4</v>
      </c>
      <c r="N22" s="16">
        <v>0.5</v>
      </c>
      <c r="O22" s="16">
        <v>0.1</v>
      </c>
      <c r="P22" s="16">
        <v>0.4</v>
      </c>
    </row>
    <row r="23" spans="1:16" x14ac:dyDescent="0.25">
      <c r="A23" s="9" t="s">
        <v>113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>
        <v>0.5</v>
      </c>
      <c r="O23" s="16">
        <v>0.1</v>
      </c>
      <c r="P23" s="16">
        <v>0.4</v>
      </c>
    </row>
    <row r="24" spans="1:16" x14ac:dyDescent="0.25">
      <c r="A24" s="23"/>
    </row>
    <row r="25" spans="1:16" x14ac:dyDescent="0.25">
      <c r="A25" s="21" t="s">
        <v>114</v>
      </c>
    </row>
    <row r="26" spans="1:16" x14ac:dyDescent="0.25">
      <c r="A26" s="9"/>
      <c r="B26" s="19" t="s">
        <v>109</v>
      </c>
      <c r="C26" s="19"/>
      <c r="D26" s="19"/>
      <c r="E26" s="19" t="s">
        <v>110</v>
      </c>
      <c r="F26" s="19"/>
      <c r="G26" s="19"/>
      <c r="H26" s="19" t="s">
        <v>111</v>
      </c>
      <c r="I26" s="19"/>
      <c r="J26" s="19"/>
      <c r="K26" s="19" t="s">
        <v>112</v>
      </c>
      <c r="L26" s="19"/>
      <c r="M26" s="19"/>
      <c r="N26" s="19" t="s">
        <v>113</v>
      </c>
      <c r="O26" s="19"/>
      <c r="P26" s="19"/>
    </row>
    <row r="27" spans="1:16" x14ac:dyDescent="0.25">
      <c r="A27" s="9"/>
      <c r="B27" s="20" t="s">
        <v>66</v>
      </c>
      <c r="C27" s="20" t="s">
        <v>68</v>
      </c>
      <c r="D27" s="20" t="s">
        <v>67</v>
      </c>
      <c r="E27" s="20" t="s">
        <v>66</v>
      </c>
      <c r="F27" s="20" t="s">
        <v>68</v>
      </c>
      <c r="G27" s="20" t="s">
        <v>67</v>
      </c>
      <c r="H27" s="20" t="s">
        <v>66</v>
      </c>
      <c r="I27" s="20" t="s">
        <v>68</v>
      </c>
      <c r="J27" s="20" t="s">
        <v>67</v>
      </c>
      <c r="K27" s="20" t="s">
        <v>66</v>
      </c>
      <c r="L27" s="20" t="s">
        <v>68</v>
      </c>
      <c r="M27" s="20" t="s">
        <v>67</v>
      </c>
      <c r="N27" s="20" t="s">
        <v>66</v>
      </c>
      <c r="O27" s="20" t="s">
        <v>68</v>
      </c>
      <c r="P27" s="20" t="s">
        <v>67</v>
      </c>
    </row>
    <row r="28" spans="1:16" x14ac:dyDescent="0.25">
      <c r="A28" s="9" t="s">
        <v>109</v>
      </c>
      <c r="B28" s="16">
        <f>+((B3^(1/3))*(B11^(1/3))*(B19^(1/3)))</f>
        <v>0.50000000000000011</v>
      </c>
      <c r="C28" s="16">
        <f>+((C3^(1/3))*(C11^(1/3))*(C19^(1/3)))</f>
        <v>0.10000000000000005</v>
      </c>
      <c r="D28" s="16">
        <f>1-(((1-D3)^(1/3))*((1-D11)^(1/3))*((1-D19)^(1/3)))</f>
        <v>0.40000000000000013</v>
      </c>
      <c r="E28" s="16">
        <f>+((E3^(1/3))*(E11^(1/3))*(E19^(1/3)))</f>
        <v>0.53132928459130557</v>
      </c>
      <c r="F28" s="16">
        <f>+((F3^(1/3))*(F11^(1/3))*(F19^(1/3)))</f>
        <v>0</v>
      </c>
      <c r="G28" s="16">
        <f>1-(((1-G3)^(1/3))*((1-G11)^(1/3))*((1-G19)^(1/3)))</f>
        <v>0.3683640402343622</v>
      </c>
      <c r="H28" s="16">
        <f t="shared" ref="H28:I30" si="0">+((H3^(1/3))*(H11^(1/3))*(H19^(1/3)))</f>
        <v>0.53132928459130557</v>
      </c>
      <c r="I28" s="16">
        <f t="shared" si="0"/>
        <v>0</v>
      </c>
      <c r="J28" s="16">
        <f>1-(((1-J3)^(1/3))*((1-J11)^(1/3))*((1-J19)^(1/3)))</f>
        <v>0.3683640402343622</v>
      </c>
      <c r="K28" s="16">
        <f t="shared" ref="K28:L30" si="1">+((K3^(1/3))*(K11^(1/3))*(K19^(1/3)))</f>
        <v>0.56462161732861704</v>
      </c>
      <c r="L28" s="16">
        <f t="shared" si="1"/>
        <v>0</v>
      </c>
      <c r="M28" s="16">
        <f>1-(((1-M3)^(1/3))*((1-M11)^(1/3))*((1-M19)^(1/3)))</f>
        <v>0.33506002388490264</v>
      </c>
      <c r="N28" s="16">
        <f t="shared" ref="N28:O31" si="2">+((N3^(1/3))*(N11^(1/3))*(N19^(1/3)))</f>
        <v>0.59999999999999987</v>
      </c>
      <c r="O28" s="16">
        <f t="shared" si="2"/>
        <v>0</v>
      </c>
      <c r="P28" s="16">
        <f>1-(((1-P3)^(1/3))*((1-P11)^(1/3))*((1-P19)^(1/3)))</f>
        <v>0.30000000000000016</v>
      </c>
    </row>
    <row r="29" spans="1:16" x14ac:dyDescent="0.25">
      <c r="A29" s="9" t="s">
        <v>110</v>
      </c>
      <c r="B29" s="16">
        <f>+G28</f>
        <v>0.3683640402343622</v>
      </c>
      <c r="C29" s="16">
        <f>+F28</f>
        <v>0</v>
      </c>
      <c r="D29" s="16">
        <f>+E28</f>
        <v>0.53132928459130557</v>
      </c>
      <c r="E29" s="16">
        <f>+((E4^(1/3))*(E12^(1/3))*(E20^(1/3)))</f>
        <v>0.50000000000000011</v>
      </c>
      <c r="F29" s="16">
        <f>+((F4^(1/3))*(F12^(1/3))*(F20^(1/3)))</f>
        <v>0.10000000000000005</v>
      </c>
      <c r="G29" s="16">
        <f>1-(((1-G4)^(1/3))*((1-G12)^(1/3))*((1-G20)^(1/3)))</f>
        <v>0.40000000000000013</v>
      </c>
      <c r="H29" s="16">
        <f t="shared" si="0"/>
        <v>0.53132928459130557</v>
      </c>
      <c r="I29" s="16">
        <f t="shared" si="0"/>
        <v>0</v>
      </c>
      <c r="J29" s="16">
        <f>1-(((1-J4)^(1/3))*((1-J12)^(1/3))*((1-J20)^(1/3)))</f>
        <v>0.3683640402343622</v>
      </c>
      <c r="K29" s="16">
        <f t="shared" si="1"/>
        <v>0.53132928459130557</v>
      </c>
      <c r="L29" s="16">
        <f t="shared" si="1"/>
        <v>0</v>
      </c>
      <c r="M29" s="16">
        <f>1-(((1-M4)^(1/3))*((1-M12)^(1/3))*((1-M20)^(1/3)))</f>
        <v>0.3683640402343622</v>
      </c>
      <c r="N29" s="16">
        <f t="shared" si="2"/>
        <v>0.56462161732861704</v>
      </c>
      <c r="O29" s="16">
        <f t="shared" si="2"/>
        <v>0</v>
      </c>
      <c r="P29" s="16">
        <f>1-(((1-P4)^(1/3))*((1-P12)^(1/3))*((1-P20)^(1/3)))</f>
        <v>0.33506002388490252</v>
      </c>
    </row>
    <row r="30" spans="1:16" x14ac:dyDescent="0.25">
      <c r="A30" s="9" t="s">
        <v>111</v>
      </c>
      <c r="B30" s="16">
        <f>+J28</f>
        <v>0.3683640402343622</v>
      </c>
      <c r="C30" s="16">
        <f>+I28</f>
        <v>0</v>
      </c>
      <c r="D30" s="16">
        <f>+H28</f>
        <v>0.53132928459130557</v>
      </c>
      <c r="E30" s="16">
        <f>+J29</f>
        <v>0.3683640402343622</v>
      </c>
      <c r="F30" s="16">
        <f>+I29</f>
        <v>0</v>
      </c>
      <c r="G30" s="16">
        <f>+H28</f>
        <v>0.53132928459130557</v>
      </c>
      <c r="H30" s="16">
        <f t="shared" si="0"/>
        <v>0.50000000000000011</v>
      </c>
      <c r="I30" s="16">
        <f t="shared" si="0"/>
        <v>0.10000000000000005</v>
      </c>
      <c r="J30" s="16">
        <f>1-(((1-J5)^(1/3))*((1-J13)^(1/3))*((1-J21)^(1/3)))</f>
        <v>0.40000000000000013</v>
      </c>
      <c r="K30" s="16">
        <f t="shared" si="1"/>
        <v>0.50000000000000011</v>
      </c>
      <c r="L30" s="16">
        <f t="shared" si="1"/>
        <v>0.10000000000000005</v>
      </c>
      <c r="M30" s="16">
        <f>1-(((1-M5)^(1/3))*((1-M13)^(1/3))*((1-M21)^(1/3)))</f>
        <v>0.40000000000000013</v>
      </c>
      <c r="N30" s="16">
        <f t="shared" si="2"/>
        <v>0.56462161732861704</v>
      </c>
      <c r="O30" s="16">
        <f t="shared" si="2"/>
        <v>0</v>
      </c>
      <c r="P30" s="16">
        <f>1-(((1-P5)^(1/3))*((1-P13)^(1/3))*((1-P21)^(1/3)))</f>
        <v>0.33506002388490252</v>
      </c>
    </row>
    <row r="31" spans="1:16" x14ac:dyDescent="0.25">
      <c r="A31" s="9" t="s">
        <v>112</v>
      </c>
      <c r="B31" s="16">
        <f>+M28</f>
        <v>0.33506002388490264</v>
      </c>
      <c r="C31" s="16">
        <f>+L28</f>
        <v>0</v>
      </c>
      <c r="D31" s="16">
        <f>+K28</f>
        <v>0.56462161732861704</v>
      </c>
      <c r="E31" s="16">
        <f>+M29</f>
        <v>0.3683640402343622</v>
      </c>
      <c r="F31" s="16">
        <f>+L29</f>
        <v>0</v>
      </c>
      <c r="G31" s="16">
        <f>+K29</f>
        <v>0.53132928459130557</v>
      </c>
      <c r="H31" s="16">
        <f>+M30</f>
        <v>0.40000000000000013</v>
      </c>
      <c r="I31" s="16">
        <f>+L30</f>
        <v>0.10000000000000005</v>
      </c>
      <c r="J31" s="16">
        <f>+K30</f>
        <v>0.50000000000000011</v>
      </c>
      <c r="K31" s="16">
        <f>+((K6^(1/3))*(K14^(1/3))*(K22^(1/3)))</f>
        <v>0.50000000000000011</v>
      </c>
      <c r="L31" s="16">
        <f>+((L6^(1/3))*(L14^(1/3))*(L22^(1/3)))</f>
        <v>0.10000000000000005</v>
      </c>
      <c r="M31" s="16">
        <f>1-(((1-M6)^(1/3))*((1-M14)^(1/3))*((1-M22)^(1/3)))</f>
        <v>0.40000000000000013</v>
      </c>
      <c r="N31" s="16">
        <f t="shared" si="2"/>
        <v>0.50000000000000011</v>
      </c>
      <c r="O31" s="16">
        <f t="shared" si="2"/>
        <v>0.10000000000000005</v>
      </c>
      <c r="P31" s="16">
        <f>1-(((1-P6)^(1/3))*((1-P14)^(1/3))*((1-P22)^(1/3)))</f>
        <v>0.40000000000000013</v>
      </c>
    </row>
    <row r="32" spans="1:16" x14ac:dyDescent="0.25">
      <c r="A32" s="9" t="s">
        <v>113</v>
      </c>
      <c r="B32" s="16">
        <f>+P28</f>
        <v>0.30000000000000016</v>
      </c>
      <c r="C32" s="16">
        <f>+O28</f>
        <v>0</v>
      </c>
      <c r="D32" s="16">
        <f>+N28</f>
        <v>0.59999999999999987</v>
      </c>
      <c r="E32" s="16">
        <f>+P29</f>
        <v>0.33506002388490252</v>
      </c>
      <c r="F32" s="16">
        <f>+O29</f>
        <v>0</v>
      </c>
      <c r="G32" s="16">
        <f>+N29</f>
        <v>0.56462161732861704</v>
      </c>
      <c r="H32" s="16">
        <f>+P30</f>
        <v>0.33506002388490252</v>
      </c>
      <c r="I32" s="16">
        <f>+O30</f>
        <v>0</v>
      </c>
      <c r="J32" s="16">
        <f>+N30</f>
        <v>0.56462161732861704</v>
      </c>
      <c r="K32" s="16">
        <f>+P31</f>
        <v>0.40000000000000013</v>
      </c>
      <c r="L32" s="16">
        <f>+O31</f>
        <v>0.10000000000000005</v>
      </c>
      <c r="M32" s="16">
        <f>+N31</f>
        <v>0.50000000000000011</v>
      </c>
      <c r="N32" s="16">
        <f>+((N7^(1/3))*(N15^(1/3))*(N23^(1/3)))</f>
        <v>0.50000000000000011</v>
      </c>
      <c r="O32" s="16">
        <f>+((O7^(1/3))*(O15^(1/3))*(O23^(1/3)))</f>
        <v>0.10000000000000005</v>
      </c>
      <c r="P32" s="16">
        <f>1-(((1-P7)^(1/3))*((1-P15)^(1/3))*((1-P23)^(1/3)))</f>
        <v>0.40000000000000013</v>
      </c>
    </row>
    <row r="34" spans="1:8" x14ac:dyDescent="0.25">
      <c r="A34" s="23" t="s">
        <v>115</v>
      </c>
      <c r="E34" s="19" t="s">
        <v>75</v>
      </c>
      <c r="F34" s="19"/>
      <c r="G34" s="19" t="s">
        <v>75</v>
      </c>
      <c r="H34" s="19"/>
    </row>
    <row r="35" spans="1:8" x14ac:dyDescent="0.25">
      <c r="A35" s="16"/>
      <c r="B35" s="20" t="s">
        <v>66</v>
      </c>
      <c r="C35" s="20" t="s">
        <v>68</v>
      </c>
      <c r="D35" s="20" t="s">
        <v>67</v>
      </c>
      <c r="E35" s="9"/>
      <c r="F35" s="20" t="s">
        <v>117</v>
      </c>
      <c r="G35" s="9"/>
      <c r="H35" s="20" t="s">
        <v>116</v>
      </c>
    </row>
    <row r="36" spans="1:8" x14ac:dyDescent="0.25">
      <c r="A36" s="9" t="s">
        <v>109</v>
      </c>
      <c r="B36" s="16">
        <f>+(1-(((1-B28)^(1/5))*((1-E28)^(1/5))*((1-H28)^(1/5))*((1-K28)^(1/5))*((1-N28)^(1/5))))</f>
        <v>0.54676180786042683</v>
      </c>
      <c r="C36" s="16">
        <f>((C28)^(1/5))*((F28)^(1/5))*((I28)^(1/5))*((L28)^(1/5))*((O28)^(1/5))</f>
        <v>0</v>
      </c>
      <c r="D36" s="16">
        <f>((D28)^(1/5))*((G28)^(1/5))*((J28)^(1/5))*((M28)^(1/5))*((P28)^(1/5))</f>
        <v>0.35267255430851696</v>
      </c>
      <c r="E36" s="16">
        <f>0.5*(1+B36-D36)</f>
        <v>0.59704462677595493</v>
      </c>
      <c r="F36" s="16">
        <f>+E36/$E$42</f>
        <v>0.23214481733377068</v>
      </c>
      <c r="G36" s="16">
        <f>+B36+C36*0.5+(1+B36-D36)*(1-(B36+C36+D36))</f>
        <v>0.66684615527108448</v>
      </c>
      <c r="H36" s="16">
        <f>+G36/$G$42</f>
        <v>0.23488981657533792</v>
      </c>
    </row>
    <row r="37" spans="1:8" x14ac:dyDescent="0.25">
      <c r="A37" s="9" t="s">
        <v>110</v>
      </c>
      <c r="B37" s="16">
        <f t="shared" ref="B37:B40" si="3">+(1-(((1-B29)^(1/5))*((1-E29)^(1/5))*((1-H29)^(1/5))*((1-K29)^(1/5))*((1-N29)^(1/5))))</f>
        <v>0.50339867989051945</v>
      </c>
      <c r="C37" s="16">
        <f t="shared" ref="C37:D40" si="4">((C29)^(1/5))*((F29)^(1/5))*((I29)^(1/5))*((L29)^(1/5))*((O29)^(1/5))</f>
        <v>0</v>
      </c>
      <c r="D37" s="16">
        <f t="shared" si="4"/>
        <v>0.39538497615974377</v>
      </c>
      <c r="E37" s="16">
        <f>0.5*(1+B37-D37)</f>
        <v>0.55400685186538778</v>
      </c>
      <c r="F37" s="16">
        <f t="shared" ref="F37:F40" si="5">+E37/$E$42</f>
        <v>0.21541073089032173</v>
      </c>
      <c r="G37" s="16">
        <f t="shared" ref="G37:G40" si="6">+B37+C37*0.5+(1+B37-D37)*(1-(B37+C37+D37))</f>
        <v>0.61554777602835542</v>
      </c>
      <c r="H37" s="16">
        <f t="shared" ref="H37:H40" si="7">+G37/$G$42</f>
        <v>0.21682048109864399</v>
      </c>
    </row>
    <row r="38" spans="1:8" x14ac:dyDescent="0.25">
      <c r="A38" s="9" t="s">
        <v>111</v>
      </c>
      <c r="B38" s="16">
        <f t="shared" si="3"/>
        <v>0.46599157014808701</v>
      </c>
      <c r="C38" s="16">
        <f t="shared" si="4"/>
        <v>0</v>
      </c>
      <c r="D38" s="16">
        <f t="shared" si="4"/>
        <v>0.43250787635350857</v>
      </c>
      <c r="E38" s="16">
        <f>0.5*(1+B38-D38)</f>
        <v>0.51674184689728919</v>
      </c>
      <c r="F38" s="16">
        <f t="shared" si="5"/>
        <v>0.20092123147387758</v>
      </c>
      <c r="G38" s="16">
        <f t="shared" si="6"/>
        <v>0.5708907370998122</v>
      </c>
      <c r="H38" s="16">
        <f t="shared" si="7"/>
        <v>0.20109049060562076</v>
      </c>
    </row>
    <row r="39" spans="1:8" x14ac:dyDescent="0.25">
      <c r="A39" s="9" t="s">
        <v>112</v>
      </c>
      <c r="B39" s="16">
        <f t="shared" si="3"/>
        <v>0.42473479044863593</v>
      </c>
      <c r="C39" s="16">
        <f t="shared" si="4"/>
        <v>0</v>
      </c>
      <c r="D39" s="16">
        <f t="shared" si="4"/>
        <v>0.47428812195586245</v>
      </c>
      <c r="E39" s="16">
        <f>0.5*(1+B39-D39)</f>
        <v>0.47522333424638669</v>
      </c>
      <c r="F39" s="16">
        <f t="shared" si="5"/>
        <v>0.18477786948206043</v>
      </c>
      <c r="G39" s="16">
        <f t="shared" si="6"/>
        <v>0.52070812694788338</v>
      </c>
      <c r="H39" s="16">
        <f t="shared" si="7"/>
        <v>0.18341417351106321</v>
      </c>
    </row>
    <row r="40" spans="1:8" x14ac:dyDescent="0.25">
      <c r="A40" s="9" t="s">
        <v>113</v>
      </c>
      <c r="B40" s="16">
        <f t="shared" si="3"/>
        <v>0.37833439988430639</v>
      </c>
      <c r="C40" s="16">
        <f t="shared" si="4"/>
        <v>0</v>
      </c>
      <c r="D40" s="16">
        <f t="shared" si="4"/>
        <v>0.52064206033232641</v>
      </c>
      <c r="E40" s="16">
        <f>0.5*(1+B40-D40)</f>
        <v>0.42884616977598994</v>
      </c>
      <c r="F40" s="16">
        <f t="shared" si="5"/>
        <v>0.16674535081996955</v>
      </c>
      <c r="G40" s="16">
        <f t="shared" si="6"/>
        <v>0.46498151607092514</v>
      </c>
      <c r="H40" s="16">
        <f t="shared" si="7"/>
        <v>0.16378503820933416</v>
      </c>
    </row>
    <row r="42" spans="1:8" x14ac:dyDescent="0.25">
      <c r="E42" s="16">
        <f>SUM(E36:E41)</f>
        <v>2.5718628295610086</v>
      </c>
      <c r="F42" s="16">
        <f>SUM(F36:F41)</f>
        <v>1</v>
      </c>
      <c r="G42" s="16">
        <f>SUM(G36:G41)</f>
        <v>2.8389743114180606</v>
      </c>
      <c r="H42" s="16">
        <f>SUM(H36:H41)</f>
        <v>1</v>
      </c>
    </row>
  </sheetData>
  <sheetProtection algorithmName="SHA-512" hashValue="SYKVfcQYz1HnP+qtOw9K+B+ozHZl294iv0UbKz46eiYbKTt77+ErXuobroMfuDLucsiZHIHv++ZI20zxhhruhg==" saltValue="Ce/c/AHvsT5Ra6J78uEUwQ==" spinCount="100000" sheet="1" objects="1" scenarios="1"/>
  <mergeCells count="22">
    <mergeCell ref="E34:F34"/>
    <mergeCell ref="G34:H34"/>
    <mergeCell ref="K26:M26"/>
    <mergeCell ref="N26:P26"/>
    <mergeCell ref="B1:D1"/>
    <mergeCell ref="E1:G1"/>
    <mergeCell ref="H1:J1"/>
    <mergeCell ref="K1:M1"/>
    <mergeCell ref="N1:P1"/>
    <mergeCell ref="B9:D9"/>
    <mergeCell ref="B17:D17"/>
    <mergeCell ref="E17:G17"/>
    <mergeCell ref="H17:J17"/>
    <mergeCell ref="E9:G9"/>
    <mergeCell ref="B26:D26"/>
    <mergeCell ref="E26:G26"/>
    <mergeCell ref="H26:J26"/>
    <mergeCell ref="K17:M17"/>
    <mergeCell ref="N17:P17"/>
    <mergeCell ref="H9:J9"/>
    <mergeCell ref="K9:M9"/>
    <mergeCell ref="N9:P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08413-EB94-4464-8079-CCFED2082512}">
  <dimension ref="A1:H49"/>
  <sheetViews>
    <sheetView topLeftCell="C1" workbookViewId="0">
      <selection activeCell="I8" sqref="I8"/>
    </sheetView>
  </sheetViews>
  <sheetFormatPr baseColWidth="10" defaultRowHeight="15.75" x14ac:dyDescent="0.25"/>
  <cols>
    <col min="1" max="1" width="21.125" style="5" customWidth="1"/>
    <col min="2" max="2" width="38.25" style="5" customWidth="1"/>
    <col min="3" max="3" width="10" style="18" customWidth="1"/>
    <col min="4" max="4" width="106.625" style="5" customWidth="1"/>
    <col min="5" max="5" width="19.25" style="5" customWidth="1"/>
    <col min="6" max="6" width="19.375" style="5" customWidth="1"/>
    <col min="7" max="7" width="18.75" style="5" customWidth="1"/>
    <col min="8" max="8" width="17.125" style="5" customWidth="1"/>
    <col min="9" max="16384" width="11" style="5"/>
  </cols>
  <sheetData>
    <row r="1" spans="1:8" x14ac:dyDescent="0.25">
      <c r="B1" s="6" t="s">
        <v>58</v>
      </c>
      <c r="C1" s="7"/>
      <c r="D1" s="6" t="s">
        <v>59</v>
      </c>
      <c r="E1" s="8"/>
      <c r="F1" s="8"/>
      <c r="G1" s="8"/>
      <c r="H1" s="8"/>
    </row>
    <row r="2" spans="1:8" x14ac:dyDescent="0.25">
      <c r="A2" s="9"/>
      <c r="B2" s="10"/>
      <c r="C2" s="11"/>
      <c r="D2" s="10"/>
      <c r="E2" s="12" t="s">
        <v>118</v>
      </c>
      <c r="F2" s="12" t="s">
        <v>119</v>
      </c>
      <c r="G2" s="12" t="s">
        <v>121</v>
      </c>
      <c r="H2" s="12" t="s">
        <v>120</v>
      </c>
    </row>
    <row r="3" spans="1:8" x14ac:dyDescent="0.25">
      <c r="A3" s="13" t="s">
        <v>0</v>
      </c>
      <c r="B3" s="14" t="s">
        <v>1</v>
      </c>
      <c r="C3" s="15">
        <f>+'C'!F57</f>
        <v>0.13659835997736283</v>
      </c>
      <c r="D3" s="16" t="s">
        <v>10</v>
      </c>
      <c r="E3" s="17">
        <f>+'C1'!F41</f>
        <v>0.19486064907640763</v>
      </c>
      <c r="F3" s="17">
        <f>+$C$3*E3</f>
        <v>2.6617645087961703E-2</v>
      </c>
      <c r="G3" s="17">
        <f>+'C1'!H41</f>
        <v>0.19724884567119311</v>
      </c>
      <c r="H3" s="17">
        <f>+$C$3*G3</f>
        <v>2.6943868826112924E-2</v>
      </c>
    </row>
    <row r="4" spans="1:8" x14ac:dyDescent="0.25">
      <c r="A4" s="13"/>
      <c r="B4" s="14"/>
      <c r="C4" s="15"/>
      <c r="D4" s="16" t="s">
        <v>11</v>
      </c>
      <c r="E4" s="17">
        <f>+'C1'!F42</f>
        <v>0.18564873762567918</v>
      </c>
      <c r="F4" s="17">
        <f t="shared" ref="F4:H8" si="0">+$C$3*E4</f>
        <v>2.535931309153551E-2</v>
      </c>
      <c r="G4" s="17">
        <f>+'C1'!H42</f>
        <v>0.18739033807245251</v>
      </c>
      <c r="H4" s="17">
        <f t="shared" si="0"/>
        <v>2.5597212856300587E-2</v>
      </c>
    </row>
    <row r="5" spans="1:8" x14ac:dyDescent="0.25">
      <c r="A5" s="13"/>
      <c r="B5" s="14"/>
      <c r="C5" s="15"/>
      <c r="D5" s="16" t="s">
        <v>12</v>
      </c>
      <c r="E5" s="17">
        <f>+'C1'!F43</f>
        <v>0.17125657457911878</v>
      </c>
      <c r="F5" s="17">
        <f t="shared" si="0"/>
        <v>2.339336722284855E-2</v>
      </c>
      <c r="G5" s="17">
        <f>+'C1'!H43</f>
        <v>0.17169531574022193</v>
      </c>
      <c r="H5" s="17">
        <f t="shared" si="0"/>
        <v>2.3453298545909804E-2</v>
      </c>
    </row>
    <row r="6" spans="1:8" x14ac:dyDescent="0.25">
      <c r="A6" s="13"/>
      <c r="B6" s="14"/>
      <c r="C6" s="15"/>
      <c r="D6" s="16" t="s">
        <v>13</v>
      </c>
      <c r="E6" s="17">
        <f>+'C1'!F44</f>
        <v>0.16138740231842769</v>
      </c>
      <c r="F6" s="17">
        <f t="shared" si="0"/>
        <v>2.2045254477704068E-2</v>
      </c>
      <c r="G6" s="17">
        <f>+'C1'!H44</f>
        <v>0.16099823140637159</v>
      </c>
      <c r="H6" s="17">
        <f t="shared" si="0"/>
        <v>2.1992094369366309E-2</v>
      </c>
    </row>
    <row r="7" spans="1:8" x14ac:dyDescent="0.25">
      <c r="A7" s="13"/>
      <c r="B7" s="14"/>
      <c r="C7" s="15"/>
      <c r="D7" s="16" t="s">
        <v>14</v>
      </c>
      <c r="E7" s="17">
        <f>+'C1'!F45</f>
        <v>0.14813930316146837</v>
      </c>
      <c r="F7" s="17">
        <f t="shared" si="0"/>
        <v>2.0235585860045941E-2</v>
      </c>
      <c r="G7" s="17">
        <f>+'C1'!H45</f>
        <v>0.14648317531917385</v>
      </c>
      <c r="H7" s="17">
        <f t="shared" si="0"/>
        <v>2.0009361512875658E-2</v>
      </c>
    </row>
    <row r="8" spans="1:8" x14ac:dyDescent="0.25">
      <c r="A8" s="13"/>
      <c r="B8" s="14"/>
      <c r="C8" s="15"/>
      <c r="D8" s="16" t="s">
        <v>15</v>
      </c>
      <c r="E8" s="17">
        <f>+'C1'!F46</f>
        <v>0.13870733323889833</v>
      </c>
      <c r="F8" s="17">
        <f t="shared" si="0"/>
        <v>1.8947194237267061E-2</v>
      </c>
      <c r="G8" s="17">
        <f>+'C1'!H46</f>
        <v>0.13618409379058694</v>
      </c>
      <c r="H8" s="17">
        <f t="shared" si="0"/>
        <v>1.8602523866797536E-2</v>
      </c>
    </row>
    <row r="9" spans="1:8" x14ac:dyDescent="0.25">
      <c r="A9" s="13"/>
      <c r="B9" s="14" t="s">
        <v>2</v>
      </c>
      <c r="C9" s="15">
        <f>+'C'!F58</f>
        <v>0.13371985602514372</v>
      </c>
      <c r="D9" s="16" t="s">
        <v>16</v>
      </c>
      <c r="E9" s="17">
        <f>+'C2'!F45</f>
        <v>0.16785200868640213</v>
      </c>
      <c r="F9" s="17">
        <f>+$C$9*E9</f>
        <v>2.2445146435076866E-2</v>
      </c>
      <c r="G9" s="17">
        <f>+'C2'!H45</f>
        <v>0.16994374749264277</v>
      </c>
      <c r="H9" s="17">
        <f>+$C$9*G9</f>
        <v>2.272485344708957E-2</v>
      </c>
    </row>
    <row r="10" spans="1:8" x14ac:dyDescent="0.25">
      <c r="A10" s="13"/>
      <c r="B10" s="14"/>
      <c r="C10" s="15"/>
      <c r="D10" s="16" t="s">
        <v>17</v>
      </c>
      <c r="E10" s="17">
        <f>+'C2'!F46</f>
        <v>0.162546924769288</v>
      </c>
      <c r="F10" s="17">
        <f t="shared" ref="F10:H15" si="1">+$C$9*E10</f>
        <v>2.1735751377479059E-2</v>
      </c>
      <c r="G10" s="17">
        <f>+'C2'!H46</f>
        <v>0.16431547897749196</v>
      </c>
      <c r="H10" s="17">
        <f t="shared" si="1"/>
        <v>2.1972242191572754E-2</v>
      </c>
    </row>
    <row r="11" spans="1:8" x14ac:dyDescent="0.25">
      <c r="A11" s="13"/>
      <c r="B11" s="14"/>
      <c r="C11" s="15"/>
      <c r="D11" s="16" t="s">
        <v>18</v>
      </c>
      <c r="E11" s="17">
        <f>+'C2'!F47</f>
        <v>0.1553054797464295</v>
      </c>
      <c r="F11" s="17">
        <f t="shared" si="1"/>
        <v>2.0767426391608425E-2</v>
      </c>
      <c r="G11" s="17">
        <f>+'C2'!H47</f>
        <v>0.15650432011671941</v>
      </c>
      <c r="H11" s="17">
        <f t="shared" si="1"/>
        <v>2.0927735153320724E-2</v>
      </c>
    </row>
    <row r="12" spans="1:8" x14ac:dyDescent="0.25">
      <c r="A12" s="13"/>
      <c r="B12" s="14"/>
      <c r="C12" s="15"/>
      <c r="D12" s="16" t="s">
        <v>19</v>
      </c>
      <c r="E12" s="17">
        <f>+'C2'!F48</f>
        <v>0.14466410825442658</v>
      </c>
      <c r="F12" s="17">
        <f t="shared" si="1"/>
        <v>1.9344463727787725E-2</v>
      </c>
      <c r="G12" s="17">
        <f>+'C2'!H48</f>
        <v>0.14487796011599313</v>
      </c>
      <c r="H12" s="17">
        <f t="shared" si="1"/>
        <v>1.9373059967927115E-2</v>
      </c>
    </row>
    <row r="13" spans="1:8" x14ac:dyDescent="0.25">
      <c r="A13" s="13"/>
      <c r="B13" s="14"/>
      <c r="C13" s="15"/>
      <c r="D13" s="16" t="s">
        <v>61</v>
      </c>
      <c r="E13" s="17">
        <f>+'C2'!F49</f>
        <v>0.13313574714120019</v>
      </c>
      <c r="F13" s="17">
        <f t="shared" si="1"/>
        <v>1.7802892939521229E-2</v>
      </c>
      <c r="G13" s="17">
        <f>+'C2'!H49</f>
        <v>0.13232525059462047</v>
      </c>
      <c r="H13" s="17">
        <f t="shared" si="1"/>
        <v>1.7694513458003713E-2</v>
      </c>
    </row>
    <row r="14" spans="1:8" x14ac:dyDescent="0.25">
      <c r="A14" s="13"/>
      <c r="B14" s="14"/>
      <c r="C14" s="15"/>
      <c r="D14" s="16" t="s">
        <v>20</v>
      </c>
      <c r="E14" s="17">
        <f>+'C2'!F50</f>
        <v>0.12309182515075591</v>
      </c>
      <c r="F14" s="17">
        <f t="shared" si="1"/>
        <v>1.6459821137031243E-2</v>
      </c>
      <c r="G14" s="17">
        <f>+'C2'!H50</f>
        <v>0.12130308415795528</v>
      </c>
      <c r="H14" s="17">
        <f t="shared" si="1"/>
        <v>1.6220630949007671E-2</v>
      </c>
    </row>
    <row r="15" spans="1:8" x14ac:dyDescent="0.25">
      <c r="A15" s="13"/>
      <c r="B15" s="14"/>
      <c r="C15" s="15"/>
      <c r="D15" s="16" t="s">
        <v>60</v>
      </c>
      <c r="E15" s="17">
        <f>+'C2'!F51</f>
        <v>0.11340390625149778</v>
      </c>
      <c r="F15" s="17">
        <f t="shared" si="1"/>
        <v>1.5164354016639179E-2</v>
      </c>
      <c r="G15" s="17">
        <f>+'C2'!H51</f>
        <v>0.11073015854457698</v>
      </c>
      <c r="H15" s="17">
        <f t="shared" si="1"/>
        <v>1.480682085822217E-2</v>
      </c>
    </row>
    <row r="16" spans="1:8" x14ac:dyDescent="0.25">
      <c r="A16" s="13"/>
      <c r="B16" s="14" t="s">
        <v>3</v>
      </c>
      <c r="C16" s="15">
        <f>+'C'!F59</f>
        <v>0.12983912647215598</v>
      </c>
      <c r="D16" s="16" t="s">
        <v>21</v>
      </c>
      <c r="E16" s="17">
        <f>+'C3'!F41</f>
        <v>0.20781865725495294</v>
      </c>
      <c r="F16" s="17">
        <f t="shared" ref="F16:F21" si="2">+$C$16*E16</f>
        <v>2.698299292259947E-2</v>
      </c>
      <c r="G16" s="17">
        <f>+'C3'!H41</f>
        <v>0.21242504935644174</v>
      </c>
      <c r="H16" s="17">
        <f t="shared" ref="H16:H21" si="3">+$C$16*G16</f>
        <v>2.7581082849245014E-2</v>
      </c>
    </row>
    <row r="17" spans="1:8" x14ac:dyDescent="0.25">
      <c r="A17" s="13"/>
      <c r="B17" s="14"/>
      <c r="C17" s="15"/>
      <c r="D17" s="16" t="s">
        <v>22</v>
      </c>
      <c r="E17" s="17">
        <f>+'C3'!F42</f>
        <v>0.20691909513270823</v>
      </c>
      <c r="F17" s="17">
        <f t="shared" si="2"/>
        <v>2.6866194562439778E-2</v>
      </c>
      <c r="G17" s="17">
        <f>+'C3'!H42</f>
        <v>0.21417743950087145</v>
      </c>
      <c r="H17" s="17">
        <f t="shared" si="3"/>
        <v>2.7808611654836186E-2</v>
      </c>
    </row>
    <row r="18" spans="1:8" x14ac:dyDescent="0.25">
      <c r="A18" s="13"/>
      <c r="B18" s="14"/>
      <c r="C18" s="15"/>
      <c r="D18" s="16" t="s">
        <v>23</v>
      </c>
      <c r="E18" s="17">
        <f>+'C3'!F43</f>
        <v>0.17517512304259536</v>
      </c>
      <c r="F18" s="17">
        <f t="shared" si="2"/>
        <v>2.2744584955503026E-2</v>
      </c>
      <c r="G18" s="17">
        <f>+'C3'!H43</f>
        <v>0.17460865711697257</v>
      </c>
      <c r="H18" s="17">
        <f t="shared" si="3"/>
        <v>2.267103551454392E-2</v>
      </c>
    </row>
    <row r="19" spans="1:8" x14ac:dyDescent="0.25">
      <c r="A19" s="13"/>
      <c r="B19" s="14"/>
      <c r="C19" s="15"/>
      <c r="D19" s="16" t="s">
        <v>24</v>
      </c>
      <c r="E19" s="17">
        <f>+'C3'!F44</f>
        <v>0.15415128390487504</v>
      </c>
      <c r="F19" s="17">
        <f t="shared" si="2"/>
        <v>2.0014868046770291E-2</v>
      </c>
      <c r="G19" s="17">
        <f>+'C3'!H44</f>
        <v>0.1512232788997348</v>
      </c>
      <c r="H19" s="17">
        <f t="shared" si="3"/>
        <v>1.9634698434596785E-2</v>
      </c>
    </row>
    <row r="20" spans="1:8" x14ac:dyDescent="0.25">
      <c r="A20" s="13"/>
      <c r="B20" s="14"/>
      <c r="C20" s="15"/>
      <c r="D20" s="16" t="s">
        <v>62</v>
      </c>
      <c r="E20" s="17">
        <f>+'C3'!F45</f>
        <v>0.14027856756136617</v>
      </c>
      <c r="F20" s="17">
        <f t="shared" si="2"/>
        <v>1.8213646674933099E-2</v>
      </c>
      <c r="G20" s="17">
        <f>+'C3'!H45</f>
        <v>0.13690379244563178</v>
      </c>
      <c r="H20" s="17">
        <f t="shared" si="3"/>
        <v>1.7775468821866178E-2</v>
      </c>
    </row>
    <row r="21" spans="1:8" x14ac:dyDescent="0.25">
      <c r="A21" s="13"/>
      <c r="B21" s="14"/>
      <c r="C21" s="15"/>
      <c r="D21" s="16" t="s">
        <v>63</v>
      </c>
      <c r="E21" s="17">
        <f>+'C3'!F46</f>
        <v>0.11565727310350218</v>
      </c>
      <c r="F21" s="17">
        <f t="shared" si="2"/>
        <v>1.5016839309910305E-2</v>
      </c>
      <c r="G21" s="17">
        <f>+'C3'!H46</f>
        <v>0.11066178268034751</v>
      </c>
      <c r="H21" s="17">
        <f t="shared" si="3"/>
        <v>1.4368229197067881E-2</v>
      </c>
    </row>
    <row r="22" spans="1:8" x14ac:dyDescent="0.25">
      <c r="A22" s="13"/>
      <c r="B22" s="14" t="s">
        <v>4</v>
      </c>
      <c r="C22" s="15">
        <f>+'C'!F60</f>
        <v>0.12422958361351219</v>
      </c>
      <c r="D22" s="16" t="s">
        <v>25</v>
      </c>
      <c r="E22" s="17">
        <f>+'C4'!F41</f>
        <v>0.18447380954248618</v>
      </c>
      <c r="F22" s="17">
        <f>+$C$22*E22</f>
        <v>2.2917104547061411E-2</v>
      </c>
      <c r="G22" s="17">
        <f>+'C4'!H41</f>
        <v>0.18859631160876306</v>
      </c>
      <c r="H22" s="17">
        <f>+$C$22*G22</f>
        <v>2.342924126220083E-2</v>
      </c>
    </row>
    <row r="23" spans="1:8" x14ac:dyDescent="0.25">
      <c r="A23" s="13"/>
      <c r="B23" s="14"/>
      <c r="C23" s="15"/>
      <c r="D23" s="16" t="s">
        <v>26</v>
      </c>
      <c r="E23" s="17">
        <f>+'C4'!F42</f>
        <v>0.17651350674005634</v>
      </c>
      <c r="F23" s="17">
        <f t="shared" ref="F23:H27" si="4">+$C$22*E23</f>
        <v>2.1928199444478075E-2</v>
      </c>
      <c r="G23" s="17">
        <f>+'C4'!H42</f>
        <v>0.1799009337282732</v>
      </c>
      <c r="H23" s="17">
        <f t="shared" si="4"/>
        <v>2.2349018088745433E-2</v>
      </c>
    </row>
    <row r="24" spans="1:8" x14ac:dyDescent="0.25">
      <c r="A24" s="13"/>
      <c r="B24" s="14"/>
      <c r="C24" s="15"/>
      <c r="D24" s="16" t="s">
        <v>27</v>
      </c>
      <c r="E24" s="17">
        <f>+'C4'!F43</f>
        <v>0.16810018430600007</v>
      </c>
      <c r="F24" s="17">
        <f t="shared" si="4"/>
        <v>2.0883015901689044E-2</v>
      </c>
      <c r="G24" s="17">
        <f>+'C4'!H43</f>
        <v>0.17064763848544515</v>
      </c>
      <c r="H24" s="17">
        <f t="shared" si="4"/>
        <v>2.1199485073676007E-2</v>
      </c>
    </row>
    <row r="25" spans="1:8" x14ac:dyDescent="0.25">
      <c r="A25" s="13"/>
      <c r="B25" s="14"/>
      <c r="C25" s="15"/>
      <c r="D25" s="16" t="s">
        <v>28</v>
      </c>
      <c r="E25" s="17">
        <f>+'C4'!F44</f>
        <v>0.16497966517412346</v>
      </c>
      <c r="F25" s="17">
        <f t="shared" si="4"/>
        <v>2.0495355109278017E-2</v>
      </c>
      <c r="G25" s="17">
        <f>+'C4'!H44</f>
        <v>0.16725874883968048</v>
      </c>
      <c r="H25" s="17">
        <f t="shared" si="4"/>
        <v>2.0778484724070522E-2</v>
      </c>
    </row>
    <row r="26" spans="1:8" x14ac:dyDescent="0.25">
      <c r="A26" s="13"/>
      <c r="B26" s="14"/>
      <c r="C26" s="15"/>
      <c r="D26" s="16" t="s">
        <v>29</v>
      </c>
      <c r="E26" s="17">
        <f>+'C4'!F45</f>
        <v>0.15826394267591362</v>
      </c>
      <c r="F26" s="17">
        <f t="shared" si="4"/>
        <v>1.9661063699661512E-2</v>
      </c>
      <c r="G26" s="17">
        <f>+'C4'!H45</f>
        <v>0.14558036187444931</v>
      </c>
      <c r="H26" s="17">
        <f t="shared" si="4"/>
        <v>1.8085387737967262E-2</v>
      </c>
    </row>
    <row r="27" spans="1:8" x14ac:dyDescent="0.25">
      <c r="A27" s="13"/>
      <c r="B27" s="14"/>
      <c r="C27" s="15"/>
      <c r="D27" s="16" t="s">
        <v>30</v>
      </c>
      <c r="E27" s="17">
        <f>+'C4'!F46</f>
        <v>0.14766889156142024</v>
      </c>
      <c r="F27" s="17">
        <f t="shared" si="4"/>
        <v>1.8344844911344121E-2</v>
      </c>
      <c r="G27" s="17">
        <f>+'C4'!H46</f>
        <v>0.14801600546338881</v>
      </c>
      <c r="H27" s="17">
        <f t="shared" si="4"/>
        <v>1.8387966726852136E-2</v>
      </c>
    </row>
    <row r="28" spans="1:8" x14ac:dyDescent="0.25">
      <c r="A28" s="13"/>
      <c r="B28" s="14" t="s">
        <v>5</v>
      </c>
      <c r="C28" s="15">
        <f>+'C'!F61</f>
        <v>0.1164432245146812</v>
      </c>
      <c r="D28" s="16" t="s">
        <v>31</v>
      </c>
      <c r="E28" s="17">
        <f>+'C5'!F41</f>
        <v>0.15549099278195072</v>
      </c>
      <c r="F28" s="17">
        <f>+$C$28*E28</f>
        <v>1.8105872582519361E-2</v>
      </c>
      <c r="G28" s="17">
        <f>+'C5'!H41</f>
        <v>0.15453468317686692</v>
      </c>
      <c r="H28" s="17">
        <f>+$C$28*G28</f>
        <v>1.799451680846904E-2</v>
      </c>
    </row>
    <row r="29" spans="1:8" x14ac:dyDescent="0.25">
      <c r="A29" s="13"/>
      <c r="B29" s="14"/>
      <c r="C29" s="15"/>
      <c r="D29" s="16" t="s">
        <v>32</v>
      </c>
      <c r="E29" s="17">
        <f>+'C5'!F42</f>
        <v>0.15210111643072763</v>
      </c>
      <c r="F29" s="17">
        <f t="shared" ref="F29:H33" si="5">+$C$28*E29</f>
        <v>1.7711144449476881E-2</v>
      </c>
      <c r="G29" s="17">
        <f>+'C5'!H42</f>
        <v>0.15079866413498569</v>
      </c>
      <c r="H29" s="17">
        <f t="shared" si="5"/>
        <v>1.7559482704384143E-2</v>
      </c>
    </row>
    <row r="30" spans="1:8" x14ac:dyDescent="0.25">
      <c r="A30" s="13"/>
      <c r="B30" s="14"/>
      <c r="C30" s="15"/>
      <c r="D30" s="16" t="s">
        <v>33</v>
      </c>
      <c r="E30" s="17">
        <f>+'C5'!F43</f>
        <v>0.15469231777275338</v>
      </c>
      <c r="F30" s="17">
        <f t="shared" si="5"/>
        <v>1.8012872289109132E-2</v>
      </c>
      <c r="G30" s="17">
        <f>+'C5'!H43</f>
        <v>0.15357987947836654</v>
      </c>
      <c r="H30" s="17">
        <f t="shared" si="5"/>
        <v>1.7883336387037114E-2</v>
      </c>
    </row>
    <row r="31" spans="1:8" x14ac:dyDescent="0.25">
      <c r="A31" s="13"/>
      <c r="B31" s="14"/>
      <c r="C31" s="15"/>
      <c r="D31" s="16" t="s">
        <v>34</v>
      </c>
      <c r="E31" s="17">
        <f>+'C5'!F44</f>
        <v>0.17826435287957315</v>
      </c>
      <c r="F31" s="17">
        <f t="shared" si="5"/>
        <v>2.0757676065320491E-2</v>
      </c>
      <c r="G31" s="17">
        <f>+'C5'!H44</f>
        <v>0.17920529614712635</v>
      </c>
      <c r="H31" s="17">
        <f t="shared" si="5"/>
        <v>2.0867242533479768E-2</v>
      </c>
    </row>
    <row r="32" spans="1:8" x14ac:dyDescent="0.25">
      <c r="A32" s="13"/>
      <c r="B32" s="14"/>
      <c r="C32" s="15"/>
      <c r="D32" s="16" t="s">
        <v>35</v>
      </c>
      <c r="E32" s="17">
        <f>+'C5'!F45</f>
        <v>0.1841314137971993</v>
      </c>
      <c r="F32" s="17">
        <f t="shared" si="5"/>
        <v>2.1440855556992947E-2</v>
      </c>
      <c r="G32" s="17">
        <f>+'C5'!H45</f>
        <v>0.18563563086753701</v>
      </c>
      <c r="H32" s="17">
        <f t="shared" si="5"/>
        <v>2.1616011443033094E-2</v>
      </c>
    </row>
    <row r="33" spans="1:8" x14ac:dyDescent="0.25">
      <c r="A33" s="13"/>
      <c r="B33" s="14"/>
      <c r="C33" s="15"/>
      <c r="D33" s="16" t="s">
        <v>36</v>
      </c>
      <c r="E33" s="17">
        <f>+'C5'!F46</f>
        <v>0.17531980633779576</v>
      </c>
      <c r="F33" s="17">
        <f t="shared" si="5"/>
        <v>2.041480357126238E-2</v>
      </c>
      <c r="G33" s="17">
        <f>+'C5'!H46</f>
        <v>0.17624584619511743</v>
      </c>
      <c r="H33" s="17">
        <f t="shared" si="5"/>
        <v>2.0522634638278029E-2</v>
      </c>
    </row>
    <row r="34" spans="1:8" x14ac:dyDescent="0.25">
      <c r="A34" s="13"/>
      <c r="B34" s="14" t="s">
        <v>6</v>
      </c>
      <c r="C34" s="15">
        <f>+'C'!F62</f>
        <v>0.10539499848398526</v>
      </c>
      <c r="D34" s="16" t="s">
        <v>37</v>
      </c>
      <c r="E34" s="17">
        <f>+'C6'!F36</f>
        <v>0.19525250374224251</v>
      </c>
      <c r="F34" s="17">
        <f>+$C$34*E34</f>
        <v>2.0578637335907975E-2</v>
      </c>
      <c r="G34" s="17">
        <f>+'C6'!H36</f>
        <v>0.1948986605638402</v>
      </c>
      <c r="H34" s="17">
        <f>+$C$34*G34</f>
        <v>2.0541344034656694E-2</v>
      </c>
    </row>
    <row r="35" spans="1:8" x14ac:dyDescent="0.25">
      <c r="A35" s="13"/>
      <c r="B35" s="14"/>
      <c r="C35" s="15"/>
      <c r="D35" s="16" t="s">
        <v>38</v>
      </c>
      <c r="E35" s="17">
        <f>+'C6'!F37</f>
        <v>0.19058071935058649</v>
      </c>
      <c r="F35" s="17">
        <f t="shared" ref="F35:H38" si="6">+$C$34*E35</f>
        <v>2.0086254627031883E-2</v>
      </c>
      <c r="G35" s="17">
        <f>+'C6'!H37</f>
        <v>0.18976214274640721</v>
      </c>
      <c r="H35" s="17">
        <f t="shared" si="6"/>
        <v>1.9999980747075381E-2</v>
      </c>
    </row>
    <row r="36" spans="1:8" x14ac:dyDescent="0.25">
      <c r="A36" s="13"/>
      <c r="B36" s="14"/>
      <c r="C36" s="15"/>
      <c r="D36" s="16" t="s">
        <v>64</v>
      </c>
      <c r="E36" s="17">
        <f>+'C6'!F38</f>
        <v>0.18370778194923468</v>
      </c>
      <c r="F36" s="17">
        <f t="shared" si="6"/>
        <v>1.9361881400035884E-2</v>
      </c>
      <c r="G36" s="17">
        <f>+'C6'!H38</f>
        <v>0.18217849146493695</v>
      </c>
      <c r="H36" s="17">
        <f t="shared" si="6"/>
        <v>1.920070183176175E-2</v>
      </c>
    </row>
    <row r="37" spans="1:8" x14ac:dyDescent="0.25">
      <c r="A37" s="13"/>
      <c r="B37" s="14"/>
      <c r="C37" s="15"/>
      <c r="D37" s="16" t="s">
        <v>39</v>
      </c>
      <c r="E37" s="17">
        <f>+'C6'!F39</f>
        <v>0.20826887618720133</v>
      </c>
      <c r="F37" s="17">
        <f t="shared" si="6"/>
        <v>2.1950497890011397E-2</v>
      </c>
      <c r="G37" s="17">
        <f>+'C6'!H39</f>
        <v>0.20893713325914301</v>
      </c>
      <c r="H37" s="17">
        <f t="shared" si="6"/>
        <v>2.2020928843095602E-2</v>
      </c>
    </row>
    <row r="38" spans="1:8" x14ac:dyDescent="0.25">
      <c r="A38" s="13"/>
      <c r="B38" s="14"/>
      <c r="C38" s="15"/>
      <c r="D38" s="16" t="s">
        <v>65</v>
      </c>
      <c r="E38" s="17">
        <f>+'C6'!F40</f>
        <v>0.22219011877073494</v>
      </c>
      <c r="F38" s="17">
        <f t="shared" si="6"/>
        <v>2.3417727230998112E-2</v>
      </c>
      <c r="G38" s="17">
        <f>+'C6'!H40</f>
        <v>0.22422357196567247</v>
      </c>
      <c r="H38" s="17">
        <f t="shared" si="6"/>
        <v>2.363204302739581E-2</v>
      </c>
    </row>
    <row r="39" spans="1:8" x14ac:dyDescent="0.25">
      <c r="A39" s="13"/>
      <c r="B39" s="14" t="s">
        <v>7</v>
      </c>
      <c r="C39" s="15">
        <f>+'C'!F63</f>
        <v>9.6904405653905373E-2</v>
      </c>
      <c r="D39" s="16" t="s">
        <v>40</v>
      </c>
      <c r="E39" s="17">
        <f>+'C7'!F36</f>
        <v>0.23214481733377068</v>
      </c>
      <c r="F39" s="17">
        <f>+$C$39*E39</f>
        <v>2.2495855549363477E-2</v>
      </c>
      <c r="G39" s="17">
        <f>+'C7'!H36</f>
        <v>0.23488981657533792</v>
      </c>
      <c r="H39" s="17">
        <f>+$C$39*G39</f>
        <v>2.276185806938797E-2</v>
      </c>
    </row>
    <row r="40" spans="1:8" x14ac:dyDescent="0.25">
      <c r="A40" s="13"/>
      <c r="B40" s="14"/>
      <c r="C40" s="15"/>
      <c r="D40" s="16" t="s">
        <v>41</v>
      </c>
      <c r="E40" s="17">
        <f>+'C7'!F37</f>
        <v>0.21541073089032173</v>
      </c>
      <c r="F40" s="17">
        <f>+$C$39*E40</f>
        <v>2.087424884839998E-2</v>
      </c>
      <c r="G40" s="17">
        <f>+'C7'!H37</f>
        <v>0.21682048109864399</v>
      </c>
      <c r="H40" s="17">
        <f>+$C$39*G40</f>
        <v>2.1010859854457921E-2</v>
      </c>
    </row>
    <row r="41" spans="1:8" x14ac:dyDescent="0.25">
      <c r="A41" s="13"/>
      <c r="B41" s="14"/>
      <c r="C41" s="15"/>
      <c r="D41" s="16" t="s">
        <v>42</v>
      </c>
      <c r="E41" s="17">
        <f>+'C7'!F38</f>
        <v>0.20092123147387758</v>
      </c>
      <c r="F41" s="17">
        <f>+$C$39*E41</f>
        <v>1.9470152519226853E-2</v>
      </c>
      <c r="G41" s="17">
        <f>+'C7'!H38</f>
        <v>0.20109049060562076</v>
      </c>
      <c r="H41" s="17">
        <f>+$C$39*G41</f>
        <v>1.9486554474789922E-2</v>
      </c>
    </row>
    <row r="42" spans="1:8" x14ac:dyDescent="0.25">
      <c r="A42" s="13"/>
      <c r="B42" s="14"/>
      <c r="C42" s="15"/>
      <c r="D42" s="16" t="s">
        <v>43</v>
      </c>
      <c r="E42" s="17">
        <f>+'C7'!F39</f>
        <v>0.18477786948206043</v>
      </c>
      <c r="F42" s="17">
        <f>+$C$39*E42</f>
        <v>1.7905789620153965E-2</v>
      </c>
      <c r="G42" s="17">
        <f>+'C7'!H39</f>
        <v>0.18341417351106321</v>
      </c>
      <c r="H42" s="17">
        <f>+$C$39*G42</f>
        <v>1.7773641472591854E-2</v>
      </c>
    </row>
    <row r="43" spans="1:8" x14ac:dyDescent="0.25">
      <c r="A43" s="13"/>
      <c r="B43" s="14"/>
      <c r="C43" s="15"/>
      <c r="D43" s="16" t="s">
        <v>44</v>
      </c>
      <c r="E43" s="17">
        <f>+'C7'!F40</f>
        <v>0.16674535081996955</v>
      </c>
      <c r="F43" s="17">
        <f>+$C$39*E43</f>
        <v>1.6158359116761091E-2</v>
      </c>
      <c r="G43" s="17">
        <f>+'C7'!H40</f>
        <v>0.16378503820933416</v>
      </c>
      <c r="H43" s="17">
        <f>+$C$39*G43</f>
        <v>1.5871491782677709E-2</v>
      </c>
    </row>
    <row r="44" spans="1:8" x14ac:dyDescent="0.25">
      <c r="A44" s="13"/>
      <c r="B44" s="14" t="s">
        <v>8</v>
      </c>
      <c r="C44" s="15">
        <f>+'C'!F64</f>
        <v>8.6821142920201044E-2</v>
      </c>
      <c r="D44" s="16" t="s">
        <v>45</v>
      </c>
      <c r="E44" s="17">
        <v>0.65</v>
      </c>
      <c r="F44" s="17">
        <f>+$C$44*E44</f>
        <v>5.6433742898130683E-2</v>
      </c>
      <c r="G44" s="17">
        <v>0.65</v>
      </c>
      <c r="H44" s="17">
        <f>+$C$44*G44</f>
        <v>5.6433742898130683E-2</v>
      </c>
    </row>
    <row r="45" spans="1:8" x14ac:dyDescent="0.25">
      <c r="A45" s="13"/>
      <c r="B45" s="14"/>
      <c r="C45" s="15"/>
      <c r="D45" s="16" t="s">
        <v>46</v>
      </c>
      <c r="E45" s="17">
        <v>0.35</v>
      </c>
      <c r="F45" s="17">
        <f>+$C$44*E45</f>
        <v>3.0387400022070365E-2</v>
      </c>
      <c r="G45" s="17">
        <v>0.35</v>
      </c>
      <c r="H45" s="17">
        <f>+$C$44*G45</f>
        <v>3.0387400022070365E-2</v>
      </c>
    </row>
    <row r="46" spans="1:8" x14ac:dyDescent="0.25">
      <c r="A46" s="13"/>
      <c r="B46" s="14" t="s">
        <v>9</v>
      </c>
      <c r="C46" s="15">
        <f>+'C'!F65</f>
        <v>7.0049302339052183E-2</v>
      </c>
      <c r="D46" s="16" t="s">
        <v>47</v>
      </c>
      <c r="E46" s="17">
        <v>0.5</v>
      </c>
      <c r="F46" s="17">
        <f>+$C$46*E46</f>
        <v>3.5024651169526091E-2</v>
      </c>
      <c r="G46" s="17">
        <v>0.5</v>
      </c>
      <c r="H46" s="17">
        <f>+$C$46*G46</f>
        <v>3.5024651169526091E-2</v>
      </c>
    </row>
    <row r="47" spans="1:8" x14ac:dyDescent="0.25">
      <c r="A47" s="13"/>
      <c r="B47" s="14"/>
      <c r="C47" s="15"/>
      <c r="D47" s="16" t="s">
        <v>48</v>
      </c>
      <c r="E47" s="17">
        <v>0.5</v>
      </c>
      <c r="F47" s="17">
        <f>+$C$46*E47</f>
        <v>3.5024651169526091E-2</v>
      </c>
      <c r="G47" s="17">
        <v>0.5</v>
      </c>
      <c r="H47" s="17">
        <f>+$C$46*G47</f>
        <v>3.5024651169526091E-2</v>
      </c>
    </row>
    <row r="49" spans="6:8" x14ac:dyDescent="0.25">
      <c r="F49" s="5">
        <f>SUM(F3:F47)</f>
        <v>0.99999999999999978</v>
      </c>
      <c r="H49" s="5">
        <f>SUM(H3:H47)</f>
        <v>1</v>
      </c>
    </row>
  </sheetData>
  <sheetProtection algorithmName="SHA-512" hashValue="QiNn0+mkZPS/1ZbkbD1SdIBhrf6YrVQJq4pE0sqI1ATGgzfl0ivPfJfzhUfjJv3+BvgQVNFHzuonfOU9Tc3Miw==" saltValue="C3w56ZwyWXVBQD3fuwy/Fg==" spinCount="100000" sheet="1" objects="1" scenarios="1"/>
  <mergeCells count="21">
    <mergeCell ref="C46:C47"/>
    <mergeCell ref="C22:C27"/>
    <mergeCell ref="C28:C33"/>
    <mergeCell ref="C34:C38"/>
    <mergeCell ref="C39:C43"/>
    <mergeCell ref="C44:C45"/>
    <mergeCell ref="C3:C8"/>
    <mergeCell ref="C9:C15"/>
    <mergeCell ref="C16:C21"/>
    <mergeCell ref="B1:B2"/>
    <mergeCell ref="D1:D2"/>
    <mergeCell ref="B46:B47"/>
    <mergeCell ref="A3:A47"/>
    <mergeCell ref="B3:B8"/>
    <mergeCell ref="B9:B15"/>
    <mergeCell ref="B16:B21"/>
    <mergeCell ref="B22:B27"/>
    <mergeCell ref="B28:B33"/>
    <mergeCell ref="B34:B38"/>
    <mergeCell ref="B39:B43"/>
    <mergeCell ref="B44:B4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82CBB-62CA-404D-B24B-87D1A246ED6A}">
  <dimension ref="A3:CI67"/>
  <sheetViews>
    <sheetView topLeftCell="A20" zoomScale="80" zoomScaleNormal="80" workbookViewId="0">
      <selection activeCell="A39" sqref="A39"/>
    </sheetView>
  </sheetViews>
  <sheetFormatPr baseColWidth="10" defaultRowHeight="15.75" x14ac:dyDescent="0.25"/>
  <cols>
    <col min="1" max="1" width="17.25" style="5" customWidth="1"/>
    <col min="2" max="2" width="12" style="5" customWidth="1"/>
    <col min="3" max="3" width="11.375" style="5" bestFit="1" customWidth="1"/>
    <col min="4" max="10" width="11" style="5"/>
    <col min="11" max="11" width="15.875" style="5" customWidth="1"/>
    <col min="12" max="16384" width="11" style="5"/>
  </cols>
  <sheetData>
    <row r="3" spans="1:28" x14ac:dyDescent="0.25">
      <c r="A3" s="9" t="s">
        <v>76</v>
      </c>
      <c r="B3" s="19" t="s">
        <v>49</v>
      </c>
      <c r="C3" s="19"/>
      <c r="D3" s="19"/>
      <c r="E3" s="19" t="s">
        <v>50</v>
      </c>
      <c r="F3" s="19"/>
      <c r="G3" s="19"/>
      <c r="H3" s="19" t="s">
        <v>51</v>
      </c>
      <c r="I3" s="19"/>
      <c r="J3" s="19"/>
      <c r="K3" s="19" t="s">
        <v>52</v>
      </c>
      <c r="L3" s="19"/>
      <c r="M3" s="19"/>
      <c r="N3" s="19" t="s">
        <v>53</v>
      </c>
      <c r="O3" s="19"/>
      <c r="P3" s="19"/>
      <c r="Q3" s="19" t="s">
        <v>54</v>
      </c>
      <c r="R3" s="19"/>
      <c r="S3" s="19"/>
      <c r="T3" s="19" t="s">
        <v>55</v>
      </c>
      <c r="U3" s="19"/>
      <c r="V3" s="19"/>
      <c r="W3" s="19" t="s">
        <v>56</v>
      </c>
      <c r="X3" s="19"/>
      <c r="Y3" s="19"/>
      <c r="Z3" s="19" t="s">
        <v>57</v>
      </c>
      <c r="AA3" s="19"/>
      <c r="AB3" s="19"/>
    </row>
    <row r="4" spans="1:28" x14ac:dyDescent="0.25">
      <c r="A4" s="9"/>
      <c r="B4" s="20" t="s">
        <v>66</v>
      </c>
      <c r="C4" s="20" t="s">
        <v>68</v>
      </c>
      <c r="D4" s="20" t="s">
        <v>67</v>
      </c>
      <c r="E4" s="20" t="s">
        <v>66</v>
      </c>
      <c r="F4" s="20" t="s">
        <v>68</v>
      </c>
      <c r="G4" s="20" t="s">
        <v>67</v>
      </c>
      <c r="H4" s="20" t="s">
        <v>66</v>
      </c>
      <c r="I4" s="20" t="s">
        <v>68</v>
      </c>
      <c r="J4" s="20" t="s">
        <v>67</v>
      </c>
      <c r="K4" s="20" t="s">
        <v>66</v>
      </c>
      <c r="L4" s="20" t="s">
        <v>68</v>
      </c>
      <c r="M4" s="20" t="s">
        <v>67</v>
      </c>
      <c r="N4" s="20" t="s">
        <v>66</v>
      </c>
      <c r="O4" s="20" t="s">
        <v>68</v>
      </c>
      <c r="P4" s="20" t="s">
        <v>67</v>
      </c>
      <c r="Q4" s="20" t="s">
        <v>66</v>
      </c>
      <c r="R4" s="20" t="s">
        <v>68</v>
      </c>
      <c r="S4" s="20" t="s">
        <v>67</v>
      </c>
      <c r="T4" s="20" t="s">
        <v>66</v>
      </c>
      <c r="U4" s="20" t="s">
        <v>68</v>
      </c>
      <c r="V4" s="20" t="s">
        <v>67</v>
      </c>
      <c r="W4" s="20" t="s">
        <v>66</v>
      </c>
      <c r="X4" s="20" t="s">
        <v>68</v>
      </c>
      <c r="Y4" s="20" t="s">
        <v>67</v>
      </c>
      <c r="Z4" s="20" t="s">
        <v>66</v>
      </c>
      <c r="AA4" s="20" t="s">
        <v>68</v>
      </c>
      <c r="AB4" s="20" t="s">
        <v>67</v>
      </c>
    </row>
    <row r="5" spans="1:28" x14ac:dyDescent="0.25">
      <c r="A5" s="9" t="s">
        <v>49</v>
      </c>
      <c r="B5" s="16">
        <v>0.5</v>
      </c>
      <c r="C5" s="16">
        <v>0.1</v>
      </c>
      <c r="D5" s="16">
        <v>0.4</v>
      </c>
      <c r="E5" s="16">
        <v>0.5</v>
      </c>
      <c r="F5" s="16">
        <v>0.1</v>
      </c>
      <c r="G5" s="16">
        <v>0.4</v>
      </c>
      <c r="H5" s="16">
        <v>0.5</v>
      </c>
      <c r="I5" s="16">
        <v>0.1</v>
      </c>
      <c r="J5" s="16">
        <v>0.4</v>
      </c>
      <c r="K5" s="16">
        <v>0.5</v>
      </c>
      <c r="L5" s="16">
        <v>0.1</v>
      </c>
      <c r="M5" s="16">
        <v>0.4</v>
      </c>
      <c r="N5" s="16">
        <v>0.6</v>
      </c>
      <c r="O5" s="16">
        <v>0</v>
      </c>
      <c r="P5" s="16">
        <v>0.3</v>
      </c>
      <c r="Q5" s="16">
        <v>0.6</v>
      </c>
      <c r="R5" s="16">
        <v>0</v>
      </c>
      <c r="S5" s="16">
        <v>0.3</v>
      </c>
      <c r="T5" s="16">
        <v>0.6</v>
      </c>
      <c r="U5" s="16">
        <v>0</v>
      </c>
      <c r="V5" s="16">
        <v>0.3</v>
      </c>
      <c r="W5" s="16">
        <v>0.6</v>
      </c>
      <c r="X5" s="16">
        <v>0</v>
      </c>
      <c r="Y5" s="16">
        <v>0.3</v>
      </c>
      <c r="Z5" s="16">
        <v>0.75</v>
      </c>
      <c r="AA5" s="16">
        <v>0.05</v>
      </c>
      <c r="AB5" s="16">
        <v>0.1</v>
      </c>
    </row>
    <row r="6" spans="1:28" x14ac:dyDescent="0.25">
      <c r="A6" s="9" t="s">
        <v>50</v>
      </c>
      <c r="B6" s="16"/>
      <c r="C6" s="16"/>
      <c r="D6" s="16"/>
      <c r="E6" s="16">
        <v>0.5</v>
      </c>
      <c r="F6" s="16">
        <v>0.1</v>
      </c>
      <c r="G6" s="16">
        <v>0.4</v>
      </c>
      <c r="H6" s="16">
        <v>0.5</v>
      </c>
      <c r="I6" s="16">
        <v>0.1</v>
      </c>
      <c r="J6" s="16">
        <v>0.4</v>
      </c>
      <c r="K6" s="16">
        <v>0.5</v>
      </c>
      <c r="L6" s="16">
        <v>0.1</v>
      </c>
      <c r="M6" s="16">
        <v>0.4</v>
      </c>
      <c r="N6" s="16">
        <v>0.6</v>
      </c>
      <c r="O6" s="16">
        <v>0</v>
      </c>
      <c r="P6" s="16">
        <v>0.3</v>
      </c>
      <c r="Q6" s="16">
        <v>0.6</v>
      </c>
      <c r="R6" s="16">
        <v>0</v>
      </c>
      <c r="S6" s="16">
        <v>0.3</v>
      </c>
      <c r="T6" s="16">
        <v>0.6</v>
      </c>
      <c r="U6" s="16">
        <v>0</v>
      </c>
      <c r="V6" s="16">
        <v>0.3</v>
      </c>
      <c r="W6" s="16">
        <v>0.6</v>
      </c>
      <c r="X6" s="16">
        <v>0</v>
      </c>
      <c r="Y6" s="16">
        <v>0.3</v>
      </c>
      <c r="Z6" s="16">
        <v>0.75</v>
      </c>
      <c r="AA6" s="16">
        <v>0.05</v>
      </c>
      <c r="AB6" s="16">
        <v>0.1</v>
      </c>
    </row>
    <row r="7" spans="1:28" x14ac:dyDescent="0.25">
      <c r="A7" s="9" t="s">
        <v>51</v>
      </c>
      <c r="B7" s="16"/>
      <c r="C7" s="16"/>
      <c r="D7" s="16"/>
      <c r="E7" s="16"/>
      <c r="F7" s="16"/>
      <c r="G7" s="16"/>
      <c r="H7" s="16">
        <v>0.5</v>
      </c>
      <c r="I7" s="16">
        <v>0.1</v>
      </c>
      <c r="J7" s="16">
        <v>0.4</v>
      </c>
      <c r="K7" s="16">
        <v>0.5</v>
      </c>
      <c r="L7" s="16">
        <v>0.1</v>
      </c>
      <c r="M7" s="16">
        <v>0.4</v>
      </c>
      <c r="N7" s="16">
        <v>0.6</v>
      </c>
      <c r="O7" s="16">
        <v>0</v>
      </c>
      <c r="P7" s="16">
        <v>0.3</v>
      </c>
      <c r="Q7" s="16">
        <v>0.6</v>
      </c>
      <c r="R7" s="16">
        <v>0</v>
      </c>
      <c r="S7" s="16">
        <v>0.3</v>
      </c>
      <c r="T7" s="16">
        <v>0.6</v>
      </c>
      <c r="U7" s="16">
        <v>0</v>
      </c>
      <c r="V7" s="16">
        <v>0.3</v>
      </c>
      <c r="W7" s="16">
        <v>0.6</v>
      </c>
      <c r="X7" s="16">
        <v>0</v>
      </c>
      <c r="Y7" s="16">
        <v>0.3</v>
      </c>
      <c r="Z7" s="16">
        <v>0.75</v>
      </c>
      <c r="AA7" s="16">
        <v>0.05</v>
      </c>
      <c r="AB7" s="16">
        <v>0.1</v>
      </c>
    </row>
    <row r="8" spans="1:28" x14ac:dyDescent="0.25">
      <c r="A8" s="9" t="s">
        <v>52</v>
      </c>
      <c r="B8" s="16"/>
      <c r="C8" s="16"/>
      <c r="D8" s="16"/>
      <c r="E8" s="16"/>
      <c r="F8" s="16"/>
      <c r="G8" s="16"/>
      <c r="H8" s="16"/>
      <c r="I8" s="16"/>
      <c r="J8" s="16"/>
      <c r="K8" s="16">
        <v>0.5</v>
      </c>
      <c r="L8" s="16">
        <v>0.1</v>
      </c>
      <c r="M8" s="16">
        <v>0.4</v>
      </c>
      <c r="N8" s="16">
        <v>0.5</v>
      </c>
      <c r="O8" s="16">
        <v>0.1</v>
      </c>
      <c r="P8" s="16">
        <v>0.4</v>
      </c>
      <c r="Q8" s="16">
        <v>0.6</v>
      </c>
      <c r="R8" s="16">
        <v>0</v>
      </c>
      <c r="S8" s="16">
        <v>0.3</v>
      </c>
      <c r="T8" s="16">
        <v>0.6</v>
      </c>
      <c r="U8" s="16">
        <v>0</v>
      </c>
      <c r="V8" s="16">
        <v>0.3</v>
      </c>
      <c r="W8" s="16">
        <v>0.6</v>
      </c>
      <c r="X8" s="16">
        <v>0</v>
      </c>
      <c r="Y8" s="16">
        <v>0.3</v>
      </c>
      <c r="Z8" s="16">
        <v>0.75</v>
      </c>
      <c r="AA8" s="16">
        <v>0.05</v>
      </c>
      <c r="AB8" s="16">
        <v>0.1</v>
      </c>
    </row>
    <row r="9" spans="1:28" x14ac:dyDescent="0.25">
      <c r="A9" s="9" t="s">
        <v>53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>
        <v>0.5</v>
      </c>
      <c r="O9" s="16">
        <v>0.1</v>
      </c>
      <c r="P9" s="16">
        <v>0.4</v>
      </c>
      <c r="Q9" s="16">
        <v>0.5</v>
      </c>
      <c r="R9" s="16">
        <v>0.1</v>
      </c>
      <c r="S9" s="16">
        <v>0.4</v>
      </c>
      <c r="T9" s="16">
        <v>0.6</v>
      </c>
      <c r="U9" s="16">
        <v>0</v>
      </c>
      <c r="V9" s="16">
        <v>0.3</v>
      </c>
      <c r="W9" s="16">
        <v>0.6</v>
      </c>
      <c r="X9" s="16">
        <v>0</v>
      </c>
      <c r="Y9" s="16">
        <v>0.3</v>
      </c>
      <c r="Z9" s="16">
        <v>0.75</v>
      </c>
      <c r="AA9" s="16">
        <v>0.05</v>
      </c>
      <c r="AB9" s="16">
        <v>0.1</v>
      </c>
    </row>
    <row r="10" spans="1:28" x14ac:dyDescent="0.25">
      <c r="A10" s="9" t="s">
        <v>54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>
        <v>0.5</v>
      </c>
      <c r="R10" s="16">
        <v>0.1</v>
      </c>
      <c r="S10" s="16">
        <v>0.4</v>
      </c>
      <c r="T10" s="16">
        <v>0.5</v>
      </c>
      <c r="U10" s="16">
        <v>0.1</v>
      </c>
      <c r="V10" s="16">
        <v>0.4</v>
      </c>
      <c r="W10" s="16">
        <v>0.6</v>
      </c>
      <c r="X10" s="16">
        <v>0</v>
      </c>
      <c r="Y10" s="16">
        <v>0.3</v>
      </c>
      <c r="Z10" s="16">
        <v>0.6</v>
      </c>
      <c r="AA10" s="16">
        <v>0</v>
      </c>
      <c r="AB10" s="16">
        <v>0.3</v>
      </c>
    </row>
    <row r="11" spans="1:28" x14ac:dyDescent="0.25">
      <c r="A11" s="9" t="s">
        <v>55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>
        <v>0.5</v>
      </c>
      <c r="U11" s="16">
        <v>0.1</v>
      </c>
      <c r="V11" s="16">
        <v>0.4</v>
      </c>
      <c r="W11" s="16">
        <v>0.5</v>
      </c>
      <c r="X11" s="16">
        <v>0.1</v>
      </c>
      <c r="Y11" s="16">
        <v>0.4</v>
      </c>
      <c r="Z11" s="16">
        <v>0.6</v>
      </c>
      <c r="AA11" s="16">
        <v>0</v>
      </c>
      <c r="AB11" s="16">
        <v>0.3</v>
      </c>
    </row>
    <row r="12" spans="1:28" x14ac:dyDescent="0.25">
      <c r="A12" s="9" t="s">
        <v>56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>
        <v>0.5</v>
      </c>
      <c r="X12" s="16">
        <v>0.1</v>
      </c>
      <c r="Y12" s="16">
        <v>0.4</v>
      </c>
      <c r="Z12" s="16">
        <v>0.6</v>
      </c>
      <c r="AA12" s="16">
        <v>0</v>
      </c>
      <c r="AB12" s="16">
        <v>0.3</v>
      </c>
    </row>
    <row r="13" spans="1:28" x14ac:dyDescent="0.25">
      <c r="A13" s="9" t="s">
        <v>57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>
        <v>0.5</v>
      </c>
      <c r="AA13" s="16">
        <v>0.1</v>
      </c>
      <c r="AB13" s="16">
        <v>0.4</v>
      </c>
    </row>
    <row r="16" spans="1:28" x14ac:dyDescent="0.25">
      <c r="A16" s="9" t="s">
        <v>77</v>
      </c>
      <c r="B16" s="19" t="s">
        <v>49</v>
      </c>
      <c r="C16" s="19"/>
      <c r="D16" s="19"/>
      <c r="E16" s="19" t="s">
        <v>50</v>
      </c>
      <c r="F16" s="19"/>
      <c r="G16" s="19"/>
      <c r="H16" s="19" t="s">
        <v>51</v>
      </c>
      <c r="I16" s="19"/>
      <c r="J16" s="19"/>
      <c r="K16" s="19" t="s">
        <v>52</v>
      </c>
      <c r="L16" s="19"/>
      <c r="M16" s="19"/>
      <c r="N16" s="19" t="s">
        <v>53</v>
      </c>
      <c r="O16" s="19"/>
      <c r="P16" s="19"/>
      <c r="Q16" s="19" t="s">
        <v>54</v>
      </c>
      <c r="R16" s="19"/>
      <c r="S16" s="19"/>
      <c r="T16" s="19" t="s">
        <v>55</v>
      </c>
      <c r="U16" s="19"/>
      <c r="V16" s="19"/>
      <c r="W16" s="19" t="s">
        <v>56</v>
      </c>
      <c r="X16" s="19"/>
      <c r="Y16" s="19"/>
      <c r="Z16" s="19" t="s">
        <v>57</v>
      </c>
      <c r="AA16" s="19"/>
      <c r="AB16" s="19"/>
    </row>
    <row r="17" spans="1:28" x14ac:dyDescent="0.25">
      <c r="A17" s="9"/>
      <c r="B17" s="20" t="s">
        <v>66</v>
      </c>
      <c r="C17" s="20" t="s">
        <v>68</v>
      </c>
      <c r="D17" s="20" t="s">
        <v>67</v>
      </c>
      <c r="E17" s="20" t="s">
        <v>66</v>
      </c>
      <c r="F17" s="20" t="s">
        <v>68</v>
      </c>
      <c r="G17" s="20" t="s">
        <v>67</v>
      </c>
      <c r="H17" s="20" t="s">
        <v>66</v>
      </c>
      <c r="I17" s="20" t="s">
        <v>68</v>
      </c>
      <c r="J17" s="20" t="s">
        <v>67</v>
      </c>
      <c r="K17" s="20" t="s">
        <v>66</v>
      </c>
      <c r="L17" s="20" t="s">
        <v>68</v>
      </c>
      <c r="M17" s="20" t="s">
        <v>67</v>
      </c>
      <c r="N17" s="20" t="s">
        <v>66</v>
      </c>
      <c r="O17" s="20" t="s">
        <v>68</v>
      </c>
      <c r="P17" s="20" t="s">
        <v>67</v>
      </c>
      <c r="Q17" s="20" t="s">
        <v>66</v>
      </c>
      <c r="R17" s="20" t="s">
        <v>68</v>
      </c>
      <c r="S17" s="20" t="s">
        <v>67</v>
      </c>
      <c r="T17" s="20" t="s">
        <v>66</v>
      </c>
      <c r="U17" s="20" t="s">
        <v>68</v>
      </c>
      <c r="V17" s="20" t="s">
        <v>67</v>
      </c>
      <c r="W17" s="20" t="s">
        <v>66</v>
      </c>
      <c r="X17" s="20" t="s">
        <v>68</v>
      </c>
      <c r="Y17" s="20" t="s">
        <v>67</v>
      </c>
      <c r="Z17" s="20" t="s">
        <v>66</v>
      </c>
      <c r="AA17" s="20" t="s">
        <v>68</v>
      </c>
      <c r="AB17" s="20" t="s">
        <v>67</v>
      </c>
    </row>
    <row r="18" spans="1:28" x14ac:dyDescent="0.25">
      <c r="A18" s="16" t="s">
        <v>49</v>
      </c>
      <c r="B18" s="16">
        <v>0.5</v>
      </c>
      <c r="C18" s="16">
        <v>0.1</v>
      </c>
      <c r="D18" s="16">
        <v>0.4</v>
      </c>
      <c r="E18" s="16">
        <v>0.6</v>
      </c>
      <c r="F18" s="16">
        <v>0</v>
      </c>
      <c r="G18" s="16">
        <v>0.3</v>
      </c>
      <c r="H18" s="16">
        <v>0.6</v>
      </c>
      <c r="I18" s="16">
        <v>0</v>
      </c>
      <c r="J18" s="16">
        <v>0.3</v>
      </c>
      <c r="K18" s="16">
        <v>0.6</v>
      </c>
      <c r="L18" s="16">
        <v>0</v>
      </c>
      <c r="M18" s="16">
        <v>0.3</v>
      </c>
      <c r="N18" s="16">
        <v>0.5</v>
      </c>
      <c r="O18" s="16">
        <v>0.1</v>
      </c>
      <c r="P18" s="16">
        <v>0.4</v>
      </c>
      <c r="Q18" s="16">
        <v>0.6</v>
      </c>
      <c r="R18" s="16">
        <v>0</v>
      </c>
      <c r="S18" s="16">
        <v>0.3</v>
      </c>
      <c r="T18" s="16">
        <v>0.6</v>
      </c>
      <c r="U18" s="16">
        <v>0</v>
      </c>
      <c r="V18" s="16">
        <v>0.3</v>
      </c>
      <c r="W18" s="16">
        <v>0.75</v>
      </c>
      <c r="X18" s="16">
        <v>0.05</v>
      </c>
      <c r="Y18" s="16">
        <v>0.1</v>
      </c>
      <c r="Z18" s="16">
        <v>0.6</v>
      </c>
      <c r="AA18" s="16">
        <v>0</v>
      </c>
      <c r="AB18" s="16">
        <v>0.3</v>
      </c>
    </row>
    <row r="19" spans="1:28" x14ac:dyDescent="0.25">
      <c r="A19" s="16" t="s">
        <v>50</v>
      </c>
      <c r="B19" s="16"/>
      <c r="C19" s="16"/>
      <c r="D19" s="16"/>
      <c r="E19" s="16">
        <v>0.5</v>
      </c>
      <c r="F19" s="16">
        <v>0.1</v>
      </c>
      <c r="G19" s="16">
        <v>0.4</v>
      </c>
      <c r="H19" s="16">
        <v>0.6</v>
      </c>
      <c r="I19" s="16">
        <v>0</v>
      </c>
      <c r="J19" s="16">
        <v>0.3</v>
      </c>
      <c r="K19" s="16">
        <v>0.6</v>
      </c>
      <c r="L19" s="16">
        <v>0</v>
      </c>
      <c r="M19" s="16">
        <v>0.3</v>
      </c>
      <c r="N19" s="16">
        <v>0.6</v>
      </c>
      <c r="O19" s="16">
        <v>0</v>
      </c>
      <c r="P19" s="16">
        <v>0.3</v>
      </c>
      <c r="Q19" s="16">
        <v>0.5</v>
      </c>
      <c r="R19" s="16">
        <v>0.1</v>
      </c>
      <c r="S19" s="16">
        <v>0.4</v>
      </c>
      <c r="T19" s="16">
        <v>0.6</v>
      </c>
      <c r="U19" s="16">
        <v>0</v>
      </c>
      <c r="V19" s="16">
        <v>0.3</v>
      </c>
      <c r="W19" s="16">
        <v>0.75</v>
      </c>
      <c r="X19" s="16">
        <v>0.05</v>
      </c>
      <c r="Y19" s="16">
        <v>0.1</v>
      </c>
      <c r="Z19" s="16">
        <v>0.6</v>
      </c>
      <c r="AA19" s="16">
        <v>0</v>
      </c>
      <c r="AB19" s="16">
        <v>0.3</v>
      </c>
    </row>
    <row r="20" spans="1:28" x14ac:dyDescent="0.25">
      <c r="A20" s="16" t="s">
        <v>51</v>
      </c>
      <c r="B20" s="16"/>
      <c r="C20" s="16"/>
      <c r="D20" s="16"/>
      <c r="E20" s="16"/>
      <c r="F20" s="16"/>
      <c r="G20" s="16"/>
      <c r="H20" s="16">
        <v>0.5</v>
      </c>
      <c r="I20" s="16">
        <v>0.1</v>
      </c>
      <c r="J20" s="16">
        <v>0.4</v>
      </c>
      <c r="K20" s="16">
        <v>0.6</v>
      </c>
      <c r="L20" s="16">
        <v>0</v>
      </c>
      <c r="M20" s="16">
        <v>0.3</v>
      </c>
      <c r="N20" s="16">
        <v>0.5</v>
      </c>
      <c r="O20" s="16">
        <v>0.1</v>
      </c>
      <c r="P20" s="16">
        <v>0.4</v>
      </c>
      <c r="Q20" s="16">
        <v>0.5</v>
      </c>
      <c r="R20" s="16">
        <v>0.1</v>
      </c>
      <c r="S20" s="16">
        <v>0.4</v>
      </c>
      <c r="T20" s="16">
        <v>0.6</v>
      </c>
      <c r="U20" s="16">
        <v>0</v>
      </c>
      <c r="V20" s="16">
        <v>0.3</v>
      </c>
      <c r="W20" s="16">
        <v>0.75</v>
      </c>
      <c r="X20" s="16">
        <v>0.05</v>
      </c>
      <c r="Y20" s="16">
        <v>0.1</v>
      </c>
      <c r="Z20" s="16">
        <v>0.6</v>
      </c>
      <c r="AA20" s="16">
        <v>0</v>
      </c>
      <c r="AB20" s="16">
        <v>0.3</v>
      </c>
    </row>
    <row r="21" spans="1:28" x14ac:dyDescent="0.25">
      <c r="A21" s="16" t="s">
        <v>52</v>
      </c>
      <c r="B21" s="16"/>
      <c r="C21" s="16"/>
      <c r="D21" s="16"/>
      <c r="E21" s="16"/>
      <c r="F21" s="16"/>
      <c r="G21" s="16"/>
      <c r="H21" s="16"/>
      <c r="I21" s="16"/>
      <c r="J21" s="16"/>
      <c r="K21" s="16">
        <v>0.5</v>
      </c>
      <c r="L21" s="16">
        <v>0.1</v>
      </c>
      <c r="M21" s="16">
        <v>0.4</v>
      </c>
      <c r="N21" s="16">
        <v>0.5</v>
      </c>
      <c r="O21" s="16">
        <v>0.1</v>
      </c>
      <c r="P21" s="16">
        <v>0.4</v>
      </c>
      <c r="Q21" s="16">
        <v>0.5</v>
      </c>
      <c r="R21" s="16">
        <v>0.1</v>
      </c>
      <c r="S21" s="16">
        <v>0.4</v>
      </c>
      <c r="T21" s="16">
        <v>0.5</v>
      </c>
      <c r="U21" s="16">
        <v>0.1</v>
      </c>
      <c r="V21" s="16">
        <v>0.4</v>
      </c>
      <c r="W21" s="16">
        <v>0.75</v>
      </c>
      <c r="X21" s="16">
        <v>0.05</v>
      </c>
      <c r="Y21" s="16">
        <v>0.1</v>
      </c>
      <c r="Z21" s="16">
        <v>0.6</v>
      </c>
      <c r="AA21" s="16">
        <v>0</v>
      </c>
      <c r="AB21" s="16">
        <v>0.3</v>
      </c>
    </row>
    <row r="22" spans="1:28" x14ac:dyDescent="0.25">
      <c r="A22" s="16" t="s">
        <v>53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>
        <v>0.5</v>
      </c>
      <c r="O22" s="16">
        <v>0.1</v>
      </c>
      <c r="P22" s="16">
        <v>0.4</v>
      </c>
      <c r="Q22" s="16">
        <v>0.5</v>
      </c>
      <c r="R22" s="16">
        <v>0.1</v>
      </c>
      <c r="S22" s="16">
        <v>0.4</v>
      </c>
      <c r="T22" s="16">
        <v>0.5</v>
      </c>
      <c r="U22" s="16">
        <v>0.1</v>
      </c>
      <c r="V22" s="16">
        <v>0.4</v>
      </c>
      <c r="W22" s="16">
        <v>0.6</v>
      </c>
      <c r="X22" s="16">
        <v>0</v>
      </c>
      <c r="Y22" s="16">
        <v>0.3</v>
      </c>
      <c r="Z22" s="16">
        <v>0.6</v>
      </c>
      <c r="AA22" s="16">
        <v>0</v>
      </c>
      <c r="AB22" s="16">
        <v>0.3</v>
      </c>
    </row>
    <row r="23" spans="1:28" x14ac:dyDescent="0.25">
      <c r="A23" s="16" t="s">
        <v>54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>
        <v>0.5</v>
      </c>
      <c r="R23" s="16">
        <v>0.1</v>
      </c>
      <c r="S23" s="16">
        <v>0.4</v>
      </c>
      <c r="T23" s="16">
        <v>0.5</v>
      </c>
      <c r="U23" s="16">
        <v>0.1</v>
      </c>
      <c r="V23" s="16">
        <v>0.4</v>
      </c>
      <c r="W23" s="16">
        <v>0.5</v>
      </c>
      <c r="X23" s="16">
        <v>0.1</v>
      </c>
      <c r="Y23" s="16">
        <v>0.4</v>
      </c>
      <c r="Z23" s="16">
        <v>0.6</v>
      </c>
      <c r="AA23" s="16">
        <v>0</v>
      </c>
      <c r="AB23" s="16">
        <v>0.3</v>
      </c>
    </row>
    <row r="24" spans="1:28" x14ac:dyDescent="0.25">
      <c r="A24" s="16" t="s">
        <v>55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>
        <v>0.5</v>
      </c>
      <c r="U24" s="16">
        <v>0.1</v>
      </c>
      <c r="V24" s="16">
        <v>0.4</v>
      </c>
      <c r="W24" s="16">
        <v>0.5</v>
      </c>
      <c r="X24" s="16">
        <v>0.1</v>
      </c>
      <c r="Y24" s="16">
        <v>0.4</v>
      </c>
      <c r="Z24" s="16">
        <v>0.5</v>
      </c>
      <c r="AA24" s="16">
        <v>0.1</v>
      </c>
      <c r="AB24" s="16">
        <v>0.4</v>
      </c>
    </row>
    <row r="25" spans="1:28" x14ac:dyDescent="0.25">
      <c r="A25" s="16" t="s">
        <v>56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>
        <v>0.5</v>
      </c>
      <c r="X25" s="16">
        <v>0.1</v>
      </c>
      <c r="Y25" s="16">
        <v>0.4</v>
      </c>
      <c r="Z25" s="16">
        <v>0.5</v>
      </c>
      <c r="AA25" s="16">
        <v>0.1</v>
      </c>
      <c r="AB25" s="16">
        <v>0.4</v>
      </c>
    </row>
    <row r="26" spans="1:28" x14ac:dyDescent="0.25">
      <c r="A26" s="16" t="s">
        <v>57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>
        <v>0.5</v>
      </c>
      <c r="AA26" s="16">
        <v>0.1</v>
      </c>
      <c r="AB26" s="16">
        <v>0.4</v>
      </c>
    </row>
    <row r="29" spans="1:28" x14ac:dyDescent="0.25">
      <c r="A29" s="9" t="s">
        <v>78</v>
      </c>
      <c r="B29" s="19" t="s">
        <v>49</v>
      </c>
      <c r="C29" s="19"/>
      <c r="D29" s="19"/>
      <c r="E29" s="19" t="s">
        <v>50</v>
      </c>
      <c r="F29" s="19"/>
      <c r="G29" s="19"/>
      <c r="H29" s="19" t="s">
        <v>51</v>
      </c>
      <c r="I29" s="19"/>
      <c r="J29" s="19"/>
      <c r="K29" s="19" t="s">
        <v>52</v>
      </c>
      <c r="L29" s="19"/>
      <c r="M29" s="19"/>
      <c r="N29" s="19" t="s">
        <v>53</v>
      </c>
      <c r="O29" s="19"/>
      <c r="P29" s="19"/>
      <c r="Q29" s="19" t="s">
        <v>54</v>
      </c>
      <c r="R29" s="19"/>
      <c r="S29" s="19"/>
      <c r="T29" s="19" t="s">
        <v>55</v>
      </c>
      <c r="U29" s="19"/>
      <c r="V29" s="19"/>
      <c r="W29" s="19" t="s">
        <v>56</v>
      </c>
      <c r="X29" s="19"/>
      <c r="Y29" s="19"/>
      <c r="Z29" s="19" t="s">
        <v>57</v>
      </c>
      <c r="AA29" s="19"/>
      <c r="AB29" s="19"/>
    </row>
    <row r="30" spans="1:28" x14ac:dyDescent="0.25">
      <c r="A30" s="9"/>
      <c r="B30" s="20" t="s">
        <v>66</v>
      </c>
      <c r="C30" s="20" t="s">
        <v>68</v>
      </c>
      <c r="D30" s="20" t="s">
        <v>67</v>
      </c>
      <c r="E30" s="20" t="s">
        <v>66</v>
      </c>
      <c r="F30" s="20" t="s">
        <v>68</v>
      </c>
      <c r="G30" s="20" t="s">
        <v>67</v>
      </c>
      <c r="H30" s="20" t="s">
        <v>66</v>
      </c>
      <c r="I30" s="20" t="s">
        <v>68</v>
      </c>
      <c r="J30" s="20" t="s">
        <v>67</v>
      </c>
      <c r="K30" s="20" t="s">
        <v>66</v>
      </c>
      <c r="L30" s="20" t="s">
        <v>68</v>
      </c>
      <c r="M30" s="20" t="s">
        <v>67</v>
      </c>
      <c r="N30" s="20" t="s">
        <v>66</v>
      </c>
      <c r="O30" s="20" t="s">
        <v>68</v>
      </c>
      <c r="P30" s="20" t="s">
        <v>67</v>
      </c>
      <c r="Q30" s="20" t="s">
        <v>66</v>
      </c>
      <c r="R30" s="20" t="s">
        <v>68</v>
      </c>
      <c r="S30" s="20" t="s">
        <v>67</v>
      </c>
      <c r="T30" s="20" t="s">
        <v>66</v>
      </c>
      <c r="U30" s="20" t="s">
        <v>68</v>
      </c>
      <c r="V30" s="20" t="s">
        <v>67</v>
      </c>
      <c r="W30" s="20" t="s">
        <v>66</v>
      </c>
      <c r="X30" s="20" t="s">
        <v>68</v>
      </c>
      <c r="Y30" s="20" t="s">
        <v>67</v>
      </c>
      <c r="Z30" s="20" t="s">
        <v>66</v>
      </c>
      <c r="AA30" s="20" t="s">
        <v>68</v>
      </c>
      <c r="AB30" s="20" t="s">
        <v>67</v>
      </c>
    </row>
    <row r="31" spans="1:28" x14ac:dyDescent="0.25">
      <c r="A31" s="16" t="s">
        <v>49</v>
      </c>
      <c r="B31" s="16">
        <v>0.5</v>
      </c>
      <c r="C31" s="16">
        <v>0.1</v>
      </c>
      <c r="D31" s="16">
        <v>0.4</v>
      </c>
      <c r="E31" s="16">
        <v>0.5</v>
      </c>
      <c r="F31" s="16">
        <v>0.1</v>
      </c>
      <c r="G31" s="16">
        <v>0.4</v>
      </c>
      <c r="H31" s="16">
        <v>0.5</v>
      </c>
      <c r="I31" s="16">
        <v>0.1</v>
      </c>
      <c r="J31" s="16">
        <v>0.4</v>
      </c>
      <c r="K31" s="16">
        <v>0.5</v>
      </c>
      <c r="L31" s="16">
        <v>0.1</v>
      </c>
      <c r="M31" s="16">
        <v>0.4</v>
      </c>
      <c r="N31" s="16">
        <v>0.6</v>
      </c>
      <c r="O31" s="16">
        <v>0</v>
      </c>
      <c r="P31" s="16">
        <v>0.3</v>
      </c>
      <c r="Q31" s="16">
        <v>0.6</v>
      </c>
      <c r="R31" s="16">
        <v>0</v>
      </c>
      <c r="S31" s="16">
        <v>0.3</v>
      </c>
      <c r="T31" s="16">
        <v>0.6</v>
      </c>
      <c r="U31" s="16">
        <v>0</v>
      </c>
      <c r="V31" s="16">
        <v>0.3</v>
      </c>
      <c r="W31" s="16">
        <v>0.6</v>
      </c>
      <c r="X31" s="16">
        <v>0</v>
      </c>
      <c r="Y31" s="16">
        <v>0.3</v>
      </c>
      <c r="Z31" s="16">
        <v>0.75</v>
      </c>
      <c r="AA31" s="16">
        <v>0.05</v>
      </c>
      <c r="AB31" s="16">
        <v>0.1</v>
      </c>
    </row>
    <row r="32" spans="1:28" x14ac:dyDescent="0.25">
      <c r="A32" s="16" t="s">
        <v>50</v>
      </c>
      <c r="B32" s="16"/>
      <c r="C32" s="16"/>
      <c r="D32" s="16"/>
      <c r="E32" s="16">
        <v>0.5</v>
      </c>
      <c r="F32" s="16">
        <v>0.1</v>
      </c>
      <c r="G32" s="16">
        <v>0.4</v>
      </c>
      <c r="H32" s="16">
        <v>0.5</v>
      </c>
      <c r="I32" s="16">
        <v>0.1</v>
      </c>
      <c r="J32" s="16">
        <v>0.4</v>
      </c>
      <c r="K32" s="16">
        <v>0.5</v>
      </c>
      <c r="L32" s="16">
        <v>0.1</v>
      </c>
      <c r="M32" s="16">
        <v>0.4</v>
      </c>
      <c r="N32" s="16">
        <v>0.6</v>
      </c>
      <c r="O32" s="16">
        <v>0</v>
      </c>
      <c r="P32" s="16">
        <v>0.3</v>
      </c>
      <c r="Q32" s="16">
        <v>0.6</v>
      </c>
      <c r="R32" s="16">
        <v>0</v>
      </c>
      <c r="S32" s="16">
        <v>0.3</v>
      </c>
      <c r="T32" s="16">
        <v>0.6</v>
      </c>
      <c r="U32" s="16">
        <v>0</v>
      </c>
      <c r="V32" s="16">
        <v>0.3</v>
      </c>
      <c r="W32" s="16">
        <v>0.6</v>
      </c>
      <c r="X32" s="16">
        <v>0</v>
      </c>
      <c r="Y32" s="16">
        <v>0.3</v>
      </c>
      <c r="Z32" s="16">
        <v>0.75</v>
      </c>
      <c r="AA32" s="16">
        <v>0.05</v>
      </c>
      <c r="AB32" s="16">
        <v>0.1</v>
      </c>
    </row>
    <row r="33" spans="1:87" x14ac:dyDescent="0.25">
      <c r="A33" s="16" t="s">
        <v>51</v>
      </c>
      <c r="B33" s="16"/>
      <c r="C33" s="16"/>
      <c r="D33" s="16"/>
      <c r="E33" s="16"/>
      <c r="F33" s="16"/>
      <c r="G33" s="16"/>
      <c r="H33" s="16">
        <v>0.5</v>
      </c>
      <c r="I33" s="16">
        <v>0.1</v>
      </c>
      <c r="J33" s="16">
        <v>0.4</v>
      </c>
      <c r="K33" s="16">
        <v>0.5</v>
      </c>
      <c r="L33" s="16">
        <v>0.1</v>
      </c>
      <c r="M33" s="16">
        <v>0.4</v>
      </c>
      <c r="N33" s="16">
        <v>0.6</v>
      </c>
      <c r="O33" s="16">
        <v>0</v>
      </c>
      <c r="P33" s="16">
        <v>0.3</v>
      </c>
      <c r="Q33" s="16">
        <v>0.6</v>
      </c>
      <c r="R33" s="16">
        <v>0</v>
      </c>
      <c r="S33" s="16">
        <v>0.3</v>
      </c>
      <c r="T33" s="16">
        <v>0.6</v>
      </c>
      <c r="U33" s="16">
        <v>0</v>
      </c>
      <c r="V33" s="16">
        <v>0.3</v>
      </c>
      <c r="W33" s="16">
        <v>0.6</v>
      </c>
      <c r="X33" s="16">
        <v>0</v>
      </c>
      <c r="Y33" s="16">
        <v>0.3</v>
      </c>
      <c r="Z33" s="16">
        <v>0.75</v>
      </c>
      <c r="AA33" s="16">
        <v>0.05</v>
      </c>
      <c r="AB33" s="16">
        <v>0.1</v>
      </c>
    </row>
    <row r="34" spans="1:87" x14ac:dyDescent="0.25">
      <c r="A34" s="16" t="s">
        <v>52</v>
      </c>
      <c r="B34" s="16"/>
      <c r="C34" s="16"/>
      <c r="D34" s="16"/>
      <c r="E34" s="16"/>
      <c r="F34" s="16"/>
      <c r="G34" s="16"/>
      <c r="H34" s="16"/>
      <c r="I34" s="16"/>
      <c r="J34" s="16"/>
      <c r="K34" s="16">
        <v>0.5</v>
      </c>
      <c r="L34" s="16">
        <v>0.1</v>
      </c>
      <c r="M34" s="16">
        <v>0.4</v>
      </c>
      <c r="N34" s="16">
        <v>0.5</v>
      </c>
      <c r="O34" s="16">
        <v>0.1</v>
      </c>
      <c r="P34" s="16">
        <v>0.4</v>
      </c>
      <c r="Q34" s="16">
        <v>0.6</v>
      </c>
      <c r="R34" s="16">
        <v>0</v>
      </c>
      <c r="S34" s="16">
        <v>0.3</v>
      </c>
      <c r="T34" s="16">
        <v>0.6</v>
      </c>
      <c r="U34" s="16">
        <v>0</v>
      </c>
      <c r="V34" s="16">
        <v>0.3</v>
      </c>
      <c r="W34" s="16">
        <v>0.6</v>
      </c>
      <c r="X34" s="16">
        <v>0</v>
      </c>
      <c r="Y34" s="16">
        <v>0.3</v>
      </c>
      <c r="Z34" s="16">
        <v>0.75</v>
      </c>
      <c r="AA34" s="16">
        <v>0.05</v>
      </c>
      <c r="AB34" s="16">
        <v>0.1</v>
      </c>
    </row>
    <row r="35" spans="1:87" x14ac:dyDescent="0.25">
      <c r="A35" s="16" t="s">
        <v>53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>
        <v>0.5</v>
      </c>
      <c r="O35" s="16">
        <v>0.1</v>
      </c>
      <c r="P35" s="16">
        <v>0.4</v>
      </c>
      <c r="Q35" s="16">
        <v>0.5</v>
      </c>
      <c r="R35" s="16">
        <v>0.1</v>
      </c>
      <c r="S35" s="16">
        <v>0.4</v>
      </c>
      <c r="T35" s="16">
        <v>0.6</v>
      </c>
      <c r="U35" s="16">
        <v>0</v>
      </c>
      <c r="V35" s="16">
        <v>0.3</v>
      </c>
      <c r="W35" s="16">
        <v>0.6</v>
      </c>
      <c r="X35" s="16">
        <v>0</v>
      </c>
      <c r="Y35" s="16">
        <v>0.3</v>
      </c>
      <c r="Z35" s="16">
        <v>0.75</v>
      </c>
      <c r="AA35" s="16">
        <v>0.05</v>
      </c>
      <c r="AB35" s="16">
        <v>0.1</v>
      </c>
    </row>
    <row r="36" spans="1:87" x14ac:dyDescent="0.25">
      <c r="A36" s="16" t="s">
        <v>54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>
        <v>0.5</v>
      </c>
      <c r="R36" s="16">
        <v>0.1</v>
      </c>
      <c r="S36" s="16">
        <v>0.4</v>
      </c>
      <c r="T36" s="16">
        <v>0.5</v>
      </c>
      <c r="U36" s="16">
        <v>0.1</v>
      </c>
      <c r="V36" s="16">
        <v>0.4</v>
      </c>
      <c r="W36" s="16">
        <v>0.6</v>
      </c>
      <c r="X36" s="16">
        <v>0</v>
      </c>
      <c r="Y36" s="16">
        <v>0.3</v>
      </c>
      <c r="Z36" s="16">
        <v>0.6</v>
      </c>
      <c r="AA36" s="16">
        <v>0</v>
      </c>
      <c r="AB36" s="16">
        <v>0.3</v>
      </c>
    </row>
    <row r="37" spans="1:87" x14ac:dyDescent="0.25">
      <c r="A37" s="16" t="s">
        <v>55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>
        <v>0.5</v>
      </c>
      <c r="U37" s="16">
        <v>0.1</v>
      </c>
      <c r="V37" s="16">
        <v>0.4</v>
      </c>
      <c r="W37" s="16">
        <v>0.5</v>
      </c>
      <c r="X37" s="16">
        <v>0.1</v>
      </c>
      <c r="Y37" s="16">
        <v>0.4</v>
      </c>
      <c r="Z37" s="16">
        <v>0.6</v>
      </c>
      <c r="AA37" s="16">
        <v>0</v>
      </c>
      <c r="AB37" s="16">
        <v>0.3</v>
      </c>
    </row>
    <row r="38" spans="1:87" x14ac:dyDescent="0.25">
      <c r="A38" s="16" t="s">
        <v>56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>
        <v>0.5</v>
      </c>
      <c r="X38" s="16">
        <v>0.1</v>
      </c>
      <c r="Y38" s="16">
        <v>0.4</v>
      </c>
      <c r="Z38" s="16">
        <v>0.6</v>
      </c>
      <c r="AA38" s="16">
        <v>0</v>
      </c>
      <c r="AB38" s="16">
        <v>0.3</v>
      </c>
    </row>
    <row r="39" spans="1:87" x14ac:dyDescent="0.25">
      <c r="A39" s="16" t="s">
        <v>57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>
        <v>0.5</v>
      </c>
      <c r="AA39" s="16">
        <v>0.1</v>
      </c>
      <c r="AB39" s="16">
        <v>0.4</v>
      </c>
    </row>
    <row r="41" spans="1:87" x14ac:dyDescent="0.25">
      <c r="A41" s="21" t="s">
        <v>114</v>
      </c>
    </row>
    <row r="42" spans="1:87" x14ac:dyDescent="0.25">
      <c r="A42" s="22"/>
      <c r="B42" s="19" t="s">
        <v>49</v>
      </c>
      <c r="C42" s="19"/>
      <c r="D42" s="19"/>
      <c r="E42" s="19" t="s">
        <v>50</v>
      </c>
      <c r="F42" s="19"/>
      <c r="G42" s="19"/>
      <c r="H42" s="19" t="s">
        <v>51</v>
      </c>
      <c r="I42" s="19"/>
      <c r="J42" s="19"/>
      <c r="K42" s="19" t="s">
        <v>52</v>
      </c>
      <c r="L42" s="19"/>
      <c r="M42" s="19"/>
      <c r="N42" s="19" t="s">
        <v>53</v>
      </c>
      <c r="O42" s="19"/>
      <c r="P42" s="19"/>
      <c r="Q42" s="19" t="s">
        <v>54</v>
      </c>
      <c r="R42" s="19"/>
      <c r="S42" s="19"/>
      <c r="T42" s="19" t="s">
        <v>55</v>
      </c>
      <c r="U42" s="19"/>
      <c r="V42" s="19"/>
      <c r="W42" s="19" t="s">
        <v>56</v>
      </c>
      <c r="X42" s="19"/>
      <c r="Y42" s="19"/>
      <c r="Z42" s="19" t="s">
        <v>57</v>
      </c>
      <c r="AA42" s="19"/>
      <c r="AB42" s="19"/>
      <c r="AC42" s="23"/>
      <c r="BF42" s="23"/>
      <c r="CI42" s="23"/>
    </row>
    <row r="43" spans="1:87" x14ac:dyDescent="0.25">
      <c r="B43" s="20" t="s">
        <v>66</v>
      </c>
      <c r="C43" s="20" t="s">
        <v>68</v>
      </c>
      <c r="D43" s="20" t="s">
        <v>67</v>
      </c>
      <c r="E43" s="20" t="s">
        <v>66</v>
      </c>
      <c r="F43" s="20" t="s">
        <v>68</v>
      </c>
      <c r="G43" s="20" t="s">
        <v>67</v>
      </c>
      <c r="H43" s="20" t="s">
        <v>66</v>
      </c>
      <c r="I43" s="20" t="s">
        <v>68</v>
      </c>
      <c r="J43" s="20" t="s">
        <v>67</v>
      </c>
      <c r="K43" s="20" t="s">
        <v>66</v>
      </c>
      <c r="L43" s="20" t="s">
        <v>68</v>
      </c>
      <c r="M43" s="20" t="s">
        <v>67</v>
      </c>
      <c r="N43" s="20" t="s">
        <v>66</v>
      </c>
      <c r="O43" s="20" t="s">
        <v>68</v>
      </c>
      <c r="P43" s="20" t="s">
        <v>67</v>
      </c>
      <c r="Q43" s="20" t="s">
        <v>66</v>
      </c>
      <c r="R43" s="20" t="s">
        <v>68</v>
      </c>
      <c r="S43" s="20" t="s">
        <v>67</v>
      </c>
      <c r="T43" s="20" t="s">
        <v>66</v>
      </c>
      <c r="U43" s="20" t="s">
        <v>68</v>
      </c>
      <c r="V43" s="20" t="s">
        <v>67</v>
      </c>
      <c r="W43" s="20" t="s">
        <v>66</v>
      </c>
      <c r="X43" s="20" t="s">
        <v>68</v>
      </c>
      <c r="Y43" s="20" t="s">
        <v>67</v>
      </c>
      <c r="Z43" s="20" t="s">
        <v>66</v>
      </c>
      <c r="AA43" s="20" t="s">
        <v>68</v>
      </c>
      <c r="AB43" s="20" t="s">
        <v>67</v>
      </c>
      <c r="AC43" s="23"/>
      <c r="BF43" s="23"/>
      <c r="CI43" s="23"/>
    </row>
    <row r="44" spans="1:87" x14ac:dyDescent="0.25">
      <c r="A44" s="9" t="s">
        <v>49</v>
      </c>
      <c r="B44" s="16">
        <f>+((B5^(1/3))*(B18^(1/3))*(B31^(1/3)))</f>
        <v>0.50000000000000011</v>
      </c>
      <c r="C44" s="16">
        <f>+((C5^(1/3))*(C18^(1/3))*(C31^(1/3)))</f>
        <v>0.10000000000000005</v>
      </c>
      <c r="D44" s="16">
        <f>1-(((1-D5)^(1/3))*((1-D18)^(1/3))*((1-D31)^(1/3)))</f>
        <v>0.40000000000000013</v>
      </c>
      <c r="E44" s="16">
        <f>+((E5^(1/3))*(E18^(1/3))*(E31^(1/3)))</f>
        <v>0.53132928459130557</v>
      </c>
      <c r="F44" s="16">
        <f>+((F5^(1/3))*(F18^(1/3))*(F31^(1/3)))</f>
        <v>0</v>
      </c>
      <c r="G44" s="16">
        <f>1-(((1-G5)^(1/3))*((1-G18)^(1/3))*((1-G31)^(1/3)))</f>
        <v>0.3683640402343622</v>
      </c>
      <c r="H44" s="16">
        <f t="shared" ref="H44:I46" si="0">+((H5^(1/3))*(H18^(1/3))*(H31^(1/3)))</f>
        <v>0.53132928459130557</v>
      </c>
      <c r="I44" s="16">
        <f t="shared" si="0"/>
        <v>0</v>
      </c>
      <c r="J44" s="16">
        <f>1-(((1-J5)^(1/3))*((1-J18)^(1/3))*((1-J31)^(1/3)))</f>
        <v>0.3683640402343622</v>
      </c>
      <c r="K44" s="16">
        <f t="shared" ref="K44:L46" si="1">+((K5^(1/3))*(K18^(1/3))*(K31^(1/3)))</f>
        <v>0.53132928459130557</v>
      </c>
      <c r="L44" s="16">
        <f t="shared" si="1"/>
        <v>0</v>
      </c>
      <c r="M44" s="16">
        <f>1-(((1-M5)^(1/3))*((1-M18)^(1/3))*((1-M31)^(1/3)))</f>
        <v>0.3683640402343622</v>
      </c>
      <c r="N44" s="16">
        <f t="shared" ref="N44:O47" si="2">+((N5^(1/3))*(N18^(1/3))*(N31^(1/3)))</f>
        <v>0.56462161732861704</v>
      </c>
      <c r="O44" s="16">
        <f t="shared" si="2"/>
        <v>0</v>
      </c>
      <c r="P44" s="16">
        <f>1-(((1-P5)^(1/3))*((1-P18)^(1/3))*((1-P31)^(1/3)))</f>
        <v>0.33506002388490264</v>
      </c>
      <c r="Q44" s="16">
        <f t="shared" ref="Q44:R48" si="3">+((Q5^(1/3))*(Q18^(1/3))*(Q31^(1/3)))</f>
        <v>0.59999999999999987</v>
      </c>
      <c r="R44" s="16">
        <f t="shared" si="3"/>
        <v>0</v>
      </c>
      <c r="S44" s="16">
        <f t="shared" ref="S44:S49" si="4">1-(((1-S5)^(1/3))*((1-S18)^(1/3))*((1-S31)^(1/3)))</f>
        <v>0.30000000000000016</v>
      </c>
      <c r="T44" s="16">
        <f t="shared" ref="T44:U49" si="5">+((T5^(1/3))*(T18^(1/3))*(T31^(1/3)))</f>
        <v>0.59999999999999987</v>
      </c>
      <c r="U44" s="16">
        <f t="shared" si="5"/>
        <v>0</v>
      </c>
      <c r="V44" s="16">
        <f t="shared" ref="V44:V49" si="6">1-(((1-V5)^(1/3))*((1-V18)^(1/3))*((1-V31)^(1/3)))</f>
        <v>0.30000000000000016</v>
      </c>
      <c r="W44" s="16">
        <f t="shared" ref="W44:X50" si="7">+((W5^(1/3))*(W18^(1/3))*(W31^(1/3)))</f>
        <v>0.64633040700956512</v>
      </c>
      <c r="X44" s="16">
        <f t="shared" si="7"/>
        <v>0</v>
      </c>
      <c r="Y44" s="16">
        <f t="shared" ref="Y44:Y50" si="8">1-(((1-Y5)^(1/3))*((1-Y18)^(1/3))*((1-Y31)^(1/3)))</f>
        <v>0.23883373889797554</v>
      </c>
      <c r="Z44" s="16">
        <f t="shared" ref="Z44:AA51" si="9">+((Z5^(1/3))*(Z18^(1/3))*(Z31^(1/3)))</f>
        <v>0.69623832504191685</v>
      </c>
      <c r="AA44" s="16">
        <f t="shared" si="9"/>
        <v>0</v>
      </c>
      <c r="AB44" s="16">
        <f t="shared" ref="AB44:AB51" si="10">1-(((1-AB5)^(1/3))*((1-AB18)^(1/3))*((1-AB31)^(1/3)))</f>
        <v>0.17232274708566386</v>
      </c>
    </row>
    <row r="45" spans="1:87" x14ac:dyDescent="0.25">
      <c r="A45" s="9" t="s">
        <v>50</v>
      </c>
      <c r="B45" s="16">
        <f>+G44</f>
        <v>0.3683640402343622</v>
      </c>
      <c r="C45" s="16">
        <f>+F44</f>
        <v>0</v>
      </c>
      <c r="D45" s="16">
        <f>+E44</f>
        <v>0.53132928459130557</v>
      </c>
      <c r="E45" s="16">
        <f>+((E6^(1/3))*(E19^(1/3))*(E32^(1/3)))</f>
        <v>0.50000000000000011</v>
      </c>
      <c r="F45" s="16">
        <f>+((F6^(1/3))*(F19^(1/3))*(F32^(1/3)))</f>
        <v>0.10000000000000005</v>
      </c>
      <c r="G45" s="16">
        <f>1-(((1-G6)^(1/3))*((1-G19)^(1/3))*((1-G32)^(1/3)))</f>
        <v>0.40000000000000013</v>
      </c>
      <c r="H45" s="16">
        <f t="shared" si="0"/>
        <v>0.53132928459130557</v>
      </c>
      <c r="I45" s="16">
        <f t="shared" si="0"/>
        <v>0</v>
      </c>
      <c r="J45" s="16">
        <f>1-(((1-J6)^(1/3))*((1-J19)^(1/3))*((1-J32)^(1/3)))</f>
        <v>0.3683640402343622</v>
      </c>
      <c r="K45" s="16">
        <f t="shared" si="1"/>
        <v>0.53132928459130557</v>
      </c>
      <c r="L45" s="16">
        <f t="shared" si="1"/>
        <v>0</v>
      </c>
      <c r="M45" s="16">
        <f>1-(((1-M6)^(1/3))*((1-M19)^(1/3))*((1-M32)^(1/3)))</f>
        <v>0.3683640402343622</v>
      </c>
      <c r="N45" s="16">
        <f t="shared" si="2"/>
        <v>0.59999999999999987</v>
      </c>
      <c r="O45" s="16">
        <f t="shared" si="2"/>
        <v>0</v>
      </c>
      <c r="P45" s="16">
        <f>1-(((1-P6)^(1/3))*((1-P19)^(1/3))*((1-P32)^(1/3)))</f>
        <v>0.30000000000000016</v>
      </c>
      <c r="Q45" s="16">
        <f t="shared" si="3"/>
        <v>0.56462161732861704</v>
      </c>
      <c r="R45" s="16">
        <f t="shared" si="3"/>
        <v>0</v>
      </c>
      <c r="S45" s="16">
        <f t="shared" si="4"/>
        <v>0.33506002388490264</v>
      </c>
      <c r="T45" s="16">
        <f t="shared" si="5"/>
        <v>0.59999999999999987</v>
      </c>
      <c r="U45" s="16">
        <f t="shared" si="5"/>
        <v>0</v>
      </c>
      <c r="V45" s="16">
        <f t="shared" si="6"/>
        <v>0.30000000000000016</v>
      </c>
      <c r="W45" s="16">
        <f t="shared" si="7"/>
        <v>0.64633040700956512</v>
      </c>
      <c r="X45" s="16">
        <f t="shared" si="7"/>
        <v>0</v>
      </c>
      <c r="Y45" s="16">
        <f t="shared" si="8"/>
        <v>0.23883373889797554</v>
      </c>
      <c r="Z45" s="16">
        <f t="shared" si="9"/>
        <v>0.69623832504191685</v>
      </c>
      <c r="AA45" s="16">
        <f t="shared" si="9"/>
        <v>0</v>
      </c>
      <c r="AB45" s="16">
        <f t="shared" si="10"/>
        <v>0.17232274708566386</v>
      </c>
    </row>
    <row r="46" spans="1:87" x14ac:dyDescent="0.25">
      <c r="A46" s="9" t="s">
        <v>51</v>
      </c>
      <c r="B46" s="16">
        <f>+J44</f>
        <v>0.3683640402343622</v>
      </c>
      <c r="C46" s="16">
        <f>+I44</f>
        <v>0</v>
      </c>
      <c r="D46" s="16">
        <f>+H44</f>
        <v>0.53132928459130557</v>
      </c>
      <c r="E46" s="16">
        <f>+J45</f>
        <v>0.3683640402343622</v>
      </c>
      <c r="F46" s="16">
        <f>+I45</f>
        <v>0</v>
      </c>
      <c r="G46" s="16">
        <f>+H44</f>
        <v>0.53132928459130557</v>
      </c>
      <c r="H46" s="16">
        <f t="shared" si="0"/>
        <v>0.50000000000000011</v>
      </c>
      <c r="I46" s="16">
        <f t="shared" si="0"/>
        <v>0.10000000000000005</v>
      </c>
      <c r="J46" s="16">
        <f>1-(((1-J7)^(1/3))*((1-J20)^(1/3))*((1-J33)^(1/3)))</f>
        <v>0.40000000000000013</v>
      </c>
      <c r="K46" s="16">
        <f t="shared" si="1"/>
        <v>0.53132928459130557</v>
      </c>
      <c r="L46" s="16">
        <f t="shared" si="1"/>
        <v>0</v>
      </c>
      <c r="M46" s="16">
        <f>1-(((1-M7)^(1/3))*((1-M20)^(1/3))*((1-M33)^(1/3)))</f>
        <v>0.3683640402343622</v>
      </c>
      <c r="N46" s="16">
        <f t="shared" si="2"/>
        <v>0.56462161732861704</v>
      </c>
      <c r="O46" s="16">
        <f t="shared" si="2"/>
        <v>0</v>
      </c>
      <c r="P46" s="16">
        <f>1-(((1-P7)^(1/3))*((1-P20)^(1/3))*((1-P33)^(1/3)))</f>
        <v>0.33506002388490264</v>
      </c>
      <c r="Q46" s="16">
        <f t="shared" si="3"/>
        <v>0.56462161732861704</v>
      </c>
      <c r="R46" s="16">
        <f t="shared" si="3"/>
        <v>0</v>
      </c>
      <c r="S46" s="16">
        <f t="shared" si="4"/>
        <v>0.33506002388490264</v>
      </c>
      <c r="T46" s="16">
        <f t="shared" si="5"/>
        <v>0.59999999999999987</v>
      </c>
      <c r="U46" s="16">
        <f t="shared" si="5"/>
        <v>0</v>
      </c>
      <c r="V46" s="16">
        <f t="shared" si="6"/>
        <v>0.30000000000000016</v>
      </c>
      <c r="W46" s="16">
        <f t="shared" si="7"/>
        <v>0.64633040700956512</v>
      </c>
      <c r="X46" s="16">
        <f t="shared" si="7"/>
        <v>0</v>
      </c>
      <c r="Y46" s="16">
        <f t="shared" si="8"/>
        <v>0.23883373889797554</v>
      </c>
      <c r="Z46" s="16">
        <f t="shared" si="9"/>
        <v>0.69623832504191685</v>
      </c>
      <c r="AA46" s="16">
        <f t="shared" si="9"/>
        <v>0</v>
      </c>
      <c r="AB46" s="16">
        <f t="shared" si="10"/>
        <v>0.17232274708566386</v>
      </c>
    </row>
    <row r="47" spans="1:87" x14ac:dyDescent="0.25">
      <c r="A47" s="9" t="s">
        <v>52</v>
      </c>
      <c r="B47" s="16">
        <f>+M44</f>
        <v>0.3683640402343622</v>
      </c>
      <c r="C47" s="16">
        <f>+L44</f>
        <v>0</v>
      </c>
      <c r="D47" s="16">
        <f>+K44</f>
        <v>0.53132928459130557</v>
      </c>
      <c r="E47" s="16">
        <f>+M45</f>
        <v>0.3683640402343622</v>
      </c>
      <c r="F47" s="16">
        <f>+L45</f>
        <v>0</v>
      </c>
      <c r="G47" s="16">
        <f>+K45</f>
        <v>0.53132928459130557</v>
      </c>
      <c r="H47" s="16">
        <f>+M46</f>
        <v>0.3683640402343622</v>
      </c>
      <c r="I47" s="16">
        <f>+L46</f>
        <v>0</v>
      </c>
      <c r="J47" s="16">
        <f>+K46</f>
        <v>0.53132928459130557</v>
      </c>
      <c r="K47" s="16">
        <f>+((K8^(1/3))*(K21^(1/3))*(K34^(1/3)))</f>
        <v>0.50000000000000011</v>
      </c>
      <c r="L47" s="16">
        <f>+((L8^(1/3))*(L21^(1/3))*(L34^(1/3)))</f>
        <v>0.10000000000000005</v>
      </c>
      <c r="M47" s="16">
        <f>1-(((1-M8)^(1/3))*((1-M21)^(1/3))*((1-M34)^(1/3)))</f>
        <v>0.40000000000000013</v>
      </c>
      <c r="N47" s="16">
        <f t="shared" si="2"/>
        <v>0.50000000000000011</v>
      </c>
      <c r="O47" s="16">
        <f t="shared" si="2"/>
        <v>0.10000000000000005</v>
      </c>
      <c r="P47" s="16">
        <f>1-(((1-P8)^(1/3))*((1-P21)^(1/3))*((1-P34)^(1/3)))</f>
        <v>0.40000000000000013</v>
      </c>
      <c r="Q47" s="16">
        <f t="shared" si="3"/>
        <v>0.56462161732861704</v>
      </c>
      <c r="R47" s="16">
        <f t="shared" si="3"/>
        <v>0</v>
      </c>
      <c r="S47" s="16">
        <f t="shared" si="4"/>
        <v>0.33506002388490264</v>
      </c>
      <c r="T47" s="16">
        <f t="shared" si="5"/>
        <v>0.56462161732861704</v>
      </c>
      <c r="U47" s="16">
        <f t="shared" si="5"/>
        <v>0</v>
      </c>
      <c r="V47" s="16">
        <f t="shared" si="6"/>
        <v>0.33506002388490264</v>
      </c>
      <c r="W47" s="16">
        <f t="shared" si="7"/>
        <v>0.64633040700956512</v>
      </c>
      <c r="X47" s="16">
        <f t="shared" si="7"/>
        <v>0</v>
      </c>
      <c r="Y47" s="16">
        <f t="shared" si="8"/>
        <v>0.23883373889797554</v>
      </c>
      <c r="Z47" s="16">
        <f t="shared" si="9"/>
        <v>0.69623832504191685</v>
      </c>
      <c r="AA47" s="16">
        <f t="shared" si="9"/>
        <v>0</v>
      </c>
      <c r="AB47" s="16">
        <f t="shared" si="10"/>
        <v>0.17232274708566386</v>
      </c>
    </row>
    <row r="48" spans="1:87" x14ac:dyDescent="0.25">
      <c r="A48" s="9" t="s">
        <v>53</v>
      </c>
      <c r="B48" s="16">
        <f>+P44</f>
        <v>0.33506002388490264</v>
      </c>
      <c r="C48" s="16">
        <f>+O44</f>
        <v>0</v>
      </c>
      <c r="D48" s="16">
        <f>+N44</f>
        <v>0.56462161732861704</v>
      </c>
      <c r="E48" s="16">
        <f>+P45</f>
        <v>0.30000000000000016</v>
      </c>
      <c r="F48" s="16">
        <f>+O45</f>
        <v>0</v>
      </c>
      <c r="G48" s="16">
        <f>+N45</f>
        <v>0.59999999999999987</v>
      </c>
      <c r="H48" s="16">
        <f>+P46</f>
        <v>0.33506002388490264</v>
      </c>
      <c r="I48" s="16">
        <f>+O46</f>
        <v>0</v>
      </c>
      <c r="J48" s="16">
        <f>+N46</f>
        <v>0.56462161732861704</v>
      </c>
      <c r="K48" s="16">
        <f>+P47</f>
        <v>0.40000000000000013</v>
      </c>
      <c r="L48" s="16">
        <f>+O47</f>
        <v>0.10000000000000005</v>
      </c>
      <c r="M48" s="16">
        <f>+N47</f>
        <v>0.50000000000000011</v>
      </c>
      <c r="N48" s="16">
        <f>+((N9^(1/3))*(N22^(1/3))*(N35^(1/3)))</f>
        <v>0.50000000000000011</v>
      </c>
      <c r="O48" s="16">
        <f>+((O9^(1/3))*(O22^(1/3))*(O35^(1/3)))</f>
        <v>0.10000000000000005</v>
      </c>
      <c r="P48" s="16">
        <f>1-(((1-P9)^(1/3))*((1-P22)^(1/3))*((1-P35)^(1/3)))</f>
        <v>0.40000000000000013</v>
      </c>
      <c r="Q48" s="16">
        <f t="shared" si="3"/>
        <v>0.50000000000000011</v>
      </c>
      <c r="R48" s="16">
        <f t="shared" si="3"/>
        <v>0.10000000000000005</v>
      </c>
      <c r="S48" s="16">
        <f t="shared" si="4"/>
        <v>0.40000000000000013</v>
      </c>
      <c r="T48" s="16">
        <f t="shared" si="5"/>
        <v>0.56462161732861704</v>
      </c>
      <c r="U48" s="16">
        <f t="shared" si="5"/>
        <v>0</v>
      </c>
      <c r="V48" s="16">
        <f t="shared" si="6"/>
        <v>0.33506002388490264</v>
      </c>
      <c r="W48" s="16">
        <f t="shared" si="7"/>
        <v>0.59999999999999987</v>
      </c>
      <c r="X48" s="16">
        <f t="shared" si="7"/>
        <v>0</v>
      </c>
      <c r="Y48" s="16">
        <f t="shared" si="8"/>
        <v>0.30000000000000016</v>
      </c>
      <c r="Z48" s="16">
        <f t="shared" si="9"/>
        <v>0.69623832504191685</v>
      </c>
      <c r="AA48" s="16">
        <f t="shared" si="9"/>
        <v>0</v>
      </c>
      <c r="AB48" s="16">
        <f t="shared" si="10"/>
        <v>0.17232274708566386</v>
      </c>
    </row>
    <row r="49" spans="1:28" x14ac:dyDescent="0.25">
      <c r="A49" s="9" t="s">
        <v>54</v>
      </c>
      <c r="B49" s="16">
        <f>+S44</f>
        <v>0.30000000000000016</v>
      </c>
      <c r="C49" s="16">
        <f>+R44</f>
        <v>0</v>
      </c>
      <c r="D49" s="16">
        <f>+Q44</f>
        <v>0.59999999999999987</v>
      </c>
      <c r="E49" s="16">
        <f>+S45</f>
        <v>0.33506002388490264</v>
      </c>
      <c r="F49" s="16">
        <f>+R45</f>
        <v>0</v>
      </c>
      <c r="G49" s="16">
        <f>+Q45</f>
        <v>0.56462161732861704</v>
      </c>
      <c r="H49" s="16">
        <f>+S46</f>
        <v>0.33506002388490264</v>
      </c>
      <c r="I49" s="16">
        <f>+R46</f>
        <v>0</v>
      </c>
      <c r="J49" s="16">
        <f>+Q46</f>
        <v>0.56462161732861704</v>
      </c>
      <c r="K49" s="16">
        <f>+S47</f>
        <v>0.33506002388490264</v>
      </c>
      <c r="L49" s="16">
        <f>+R47</f>
        <v>0</v>
      </c>
      <c r="M49" s="16">
        <f>+Q47</f>
        <v>0.56462161732861704</v>
      </c>
      <c r="N49" s="16">
        <f>+S48</f>
        <v>0.40000000000000013</v>
      </c>
      <c r="O49" s="16">
        <f>+R48</f>
        <v>0.10000000000000005</v>
      </c>
      <c r="P49" s="16">
        <f>+Q48</f>
        <v>0.50000000000000011</v>
      </c>
      <c r="Q49" s="16">
        <f>+((Q10^(1/3))*(Q23^(1/3))*(Q36^(1/3)))</f>
        <v>0.50000000000000011</v>
      </c>
      <c r="R49" s="16">
        <f>+((R10^(1/3))*(R23^(1/3))*(R36^(1/3)))</f>
        <v>0.10000000000000005</v>
      </c>
      <c r="S49" s="16">
        <f t="shared" si="4"/>
        <v>0.40000000000000013</v>
      </c>
      <c r="T49" s="16">
        <f t="shared" si="5"/>
        <v>0.50000000000000011</v>
      </c>
      <c r="U49" s="16">
        <f t="shared" si="5"/>
        <v>0.10000000000000005</v>
      </c>
      <c r="V49" s="16">
        <f t="shared" si="6"/>
        <v>0.40000000000000013</v>
      </c>
      <c r="W49" s="16">
        <f t="shared" si="7"/>
        <v>0.56462161732861704</v>
      </c>
      <c r="X49" s="16">
        <f t="shared" si="7"/>
        <v>0</v>
      </c>
      <c r="Y49" s="16">
        <f t="shared" si="8"/>
        <v>0.33506002388490264</v>
      </c>
      <c r="Z49" s="16">
        <f t="shared" si="9"/>
        <v>0.59999999999999987</v>
      </c>
      <c r="AA49" s="16">
        <f t="shared" si="9"/>
        <v>0</v>
      </c>
      <c r="AB49" s="16">
        <f t="shared" si="10"/>
        <v>0.30000000000000016</v>
      </c>
    </row>
    <row r="50" spans="1:28" x14ac:dyDescent="0.25">
      <c r="A50" s="9" t="s">
        <v>55</v>
      </c>
      <c r="B50" s="16">
        <f>+V44</f>
        <v>0.30000000000000016</v>
      </c>
      <c r="C50" s="16">
        <f>+U44</f>
        <v>0</v>
      </c>
      <c r="D50" s="16">
        <f>+T44</f>
        <v>0.59999999999999987</v>
      </c>
      <c r="E50" s="16">
        <f>+V45</f>
        <v>0.30000000000000016</v>
      </c>
      <c r="F50" s="16">
        <f>+U45</f>
        <v>0</v>
      </c>
      <c r="G50" s="16">
        <f>+T45</f>
        <v>0.59999999999999987</v>
      </c>
      <c r="H50" s="16">
        <f>+V46</f>
        <v>0.30000000000000016</v>
      </c>
      <c r="I50" s="16">
        <f>+U46</f>
        <v>0</v>
      </c>
      <c r="J50" s="16">
        <f>+T46</f>
        <v>0.59999999999999987</v>
      </c>
      <c r="K50" s="16">
        <f>+V47</f>
        <v>0.33506002388490264</v>
      </c>
      <c r="L50" s="16">
        <f>+U47</f>
        <v>0</v>
      </c>
      <c r="M50" s="16">
        <f>+T47</f>
        <v>0.56462161732861704</v>
      </c>
      <c r="N50" s="16">
        <f>+V48</f>
        <v>0.33506002388490264</v>
      </c>
      <c r="O50" s="16">
        <f>+U48</f>
        <v>0</v>
      </c>
      <c r="P50" s="16">
        <f>+T48</f>
        <v>0.56462161732861704</v>
      </c>
      <c r="Q50" s="16">
        <f>+V49</f>
        <v>0.40000000000000013</v>
      </c>
      <c r="R50" s="16">
        <f>+U49</f>
        <v>0.10000000000000005</v>
      </c>
      <c r="S50" s="16">
        <f>+T49</f>
        <v>0.50000000000000011</v>
      </c>
      <c r="T50" s="16">
        <f>+((T11^(1/3))*(T24^(1/3))*(T37^(1/3)))</f>
        <v>0.50000000000000011</v>
      </c>
      <c r="U50" s="16">
        <f>+((U11^(1/3))*(U24^(1/3))*(U37^(1/3)))</f>
        <v>0.10000000000000005</v>
      </c>
      <c r="V50" s="16">
        <f>1-(((1-V11)^(1/3))*((1-V24)^(1/3))*((1-V37)^(1/3)))</f>
        <v>0.40000000000000013</v>
      </c>
      <c r="W50" s="16">
        <f t="shared" si="7"/>
        <v>0.50000000000000011</v>
      </c>
      <c r="X50" s="16">
        <f t="shared" si="7"/>
        <v>0.10000000000000005</v>
      </c>
      <c r="Y50" s="16">
        <f t="shared" si="8"/>
        <v>0.40000000000000013</v>
      </c>
      <c r="Z50" s="16">
        <f t="shared" si="9"/>
        <v>0.56462161732861704</v>
      </c>
      <c r="AA50" s="16">
        <f t="shared" si="9"/>
        <v>0</v>
      </c>
      <c r="AB50" s="16">
        <f t="shared" si="10"/>
        <v>0.33506002388490264</v>
      </c>
    </row>
    <row r="51" spans="1:28" x14ac:dyDescent="0.25">
      <c r="A51" s="9" t="s">
        <v>56</v>
      </c>
      <c r="B51" s="16">
        <f>+Y44</f>
        <v>0.23883373889797554</v>
      </c>
      <c r="C51" s="16">
        <f>+X44</f>
        <v>0</v>
      </c>
      <c r="D51" s="16">
        <f>+W44</f>
        <v>0.64633040700956512</v>
      </c>
      <c r="E51" s="16">
        <f>+Y45</f>
        <v>0.23883373889797554</v>
      </c>
      <c r="F51" s="16">
        <f>+X45</f>
        <v>0</v>
      </c>
      <c r="G51" s="16">
        <f>+W45</f>
        <v>0.64633040700956512</v>
      </c>
      <c r="H51" s="16">
        <f>+Y46</f>
        <v>0.23883373889797554</v>
      </c>
      <c r="I51" s="16">
        <f>+X46</f>
        <v>0</v>
      </c>
      <c r="J51" s="16">
        <f>+W46</f>
        <v>0.64633040700956512</v>
      </c>
      <c r="K51" s="16">
        <f>+Y47</f>
        <v>0.23883373889797554</v>
      </c>
      <c r="L51" s="16">
        <f>+X47</f>
        <v>0</v>
      </c>
      <c r="M51" s="16">
        <f>+W47</f>
        <v>0.64633040700956512</v>
      </c>
      <c r="N51" s="16">
        <f>+Y48</f>
        <v>0.30000000000000016</v>
      </c>
      <c r="O51" s="16">
        <f>+X48</f>
        <v>0</v>
      </c>
      <c r="P51" s="16">
        <f>+W48</f>
        <v>0.59999999999999987</v>
      </c>
      <c r="Q51" s="16">
        <f>+Y49</f>
        <v>0.33506002388490264</v>
      </c>
      <c r="R51" s="16">
        <f>+X49</f>
        <v>0</v>
      </c>
      <c r="S51" s="16">
        <f>+W49</f>
        <v>0.56462161732861704</v>
      </c>
      <c r="T51" s="16">
        <f>+Y50</f>
        <v>0.40000000000000013</v>
      </c>
      <c r="U51" s="16">
        <f>+X50</f>
        <v>0.10000000000000005</v>
      </c>
      <c r="V51" s="16">
        <f>+W50</f>
        <v>0.50000000000000011</v>
      </c>
      <c r="W51" s="16">
        <f>+((W12^(1/3))*(W25^(1/3))*(W38^(1/3)))</f>
        <v>0.50000000000000011</v>
      </c>
      <c r="X51" s="16">
        <f>+((X12^(1/3))*(X25^(1/3))*(X38^(1/3)))</f>
        <v>0.10000000000000005</v>
      </c>
      <c r="Y51" s="16">
        <f>1-(((1-Y12)^(1/3))*((1-Y25)^(1/3))*((1-Y38)^(1/3)))</f>
        <v>0.40000000000000013</v>
      </c>
      <c r="Z51" s="16">
        <f t="shared" si="9"/>
        <v>0.56462161732861704</v>
      </c>
      <c r="AA51" s="16">
        <f t="shared" si="9"/>
        <v>0</v>
      </c>
      <c r="AB51" s="16">
        <f t="shared" si="10"/>
        <v>0.33506002388490264</v>
      </c>
    </row>
    <row r="52" spans="1:28" x14ac:dyDescent="0.25">
      <c r="A52" s="9" t="s">
        <v>57</v>
      </c>
      <c r="B52" s="16">
        <f>+AB44</f>
        <v>0.17232274708566386</v>
      </c>
      <c r="C52" s="16">
        <f>+AA44</f>
        <v>0</v>
      </c>
      <c r="D52" s="16">
        <f>+Z44</f>
        <v>0.69623832504191685</v>
      </c>
      <c r="E52" s="16">
        <f>+AB45</f>
        <v>0.17232274708566386</v>
      </c>
      <c r="F52" s="16">
        <f>+AA45</f>
        <v>0</v>
      </c>
      <c r="G52" s="16">
        <f>+Z45</f>
        <v>0.69623832504191685</v>
      </c>
      <c r="H52" s="16">
        <f>+AB46</f>
        <v>0.17232274708566386</v>
      </c>
      <c r="I52" s="16">
        <f>+AA46</f>
        <v>0</v>
      </c>
      <c r="J52" s="16">
        <f>+Z46</f>
        <v>0.69623832504191685</v>
      </c>
      <c r="K52" s="16">
        <f>+AB47</f>
        <v>0.17232274708566386</v>
      </c>
      <c r="L52" s="16">
        <f>+AA47</f>
        <v>0</v>
      </c>
      <c r="M52" s="16">
        <f>+Z47</f>
        <v>0.69623832504191685</v>
      </c>
      <c r="N52" s="16">
        <f>+AB48</f>
        <v>0.17232274708566386</v>
      </c>
      <c r="O52" s="16">
        <f>+AA48</f>
        <v>0</v>
      </c>
      <c r="P52" s="16">
        <f>+Z48</f>
        <v>0.69623832504191685</v>
      </c>
      <c r="Q52" s="16">
        <f>+AB49</f>
        <v>0.30000000000000016</v>
      </c>
      <c r="R52" s="16">
        <f>+AA49</f>
        <v>0</v>
      </c>
      <c r="S52" s="16">
        <f>+Z49</f>
        <v>0.59999999999999987</v>
      </c>
      <c r="T52" s="16">
        <f>+AB50</f>
        <v>0.33506002388490264</v>
      </c>
      <c r="U52" s="16">
        <f>+AA50</f>
        <v>0</v>
      </c>
      <c r="V52" s="16">
        <f>+Z50</f>
        <v>0.56462161732861704</v>
      </c>
      <c r="W52" s="16">
        <f>+AB51</f>
        <v>0.33506002388490264</v>
      </c>
      <c r="X52" s="16">
        <f>+AA51</f>
        <v>0</v>
      </c>
      <c r="Y52" s="16">
        <f>+Z51</f>
        <v>0.56462161732861704</v>
      </c>
      <c r="Z52" s="16">
        <f>+((Z13^(1/3))*(Z26^(1/3))*(Z39^(1/3)))</f>
        <v>0.50000000000000011</v>
      </c>
      <c r="AA52" s="16">
        <f>+((AA13^(1/3))*(AA26^(1/3))*(AA39^(1/3)))</f>
        <v>0.10000000000000005</v>
      </c>
      <c r="AB52" s="16">
        <f>1-(((1-AB13)^(1/3))*((1-AB26)^(1/3))*((1-AB39)^(1/3)))</f>
        <v>0.40000000000000013</v>
      </c>
    </row>
    <row r="53" spans="1:28" x14ac:dyDescent="0.25">
      <c r="A53" s="23"/>
    </row>
    <row r="54" spans="1:28" x14ac:dyDescent="0.25">
      <c r="A54" s="23"/>
    </row>
    <row r="55" spans="1:28" x14ac:dyDescent="0.25">
      <c r="A55" s="23" t="s">
        <v>115</v>
      </c>
      <c r="E55" s="19" t="s">
        <v>75</v>
      </c>
      <c r="F55" s="19"/>
      <c r="G55" s="19" t="s">
        <v>75</v>
      </c>
      <c r="H55" s="19"/>
    </row>
    <row r="56" spans="1:28" x14ac:dyDescent="0.25">
      <c r="A56" s="16"/>
      <c r="B56" s="20" t="s">
        <v>66</v>
      </c>
      <c r="C56" s="20" t="s">
        <v>68</v>
      </c>
      <c r="D56" s="24" t="s">
        <v>67</v>
      </c>
      <c r="E56" s="9"/>
      <c r="F56" s="20" t="s">
        <v>117</v>
      </c>
      <c r="G56" s="9"/>
      <c r="H56" s="20" t="s">
        <v>116</v>
      </c>
    </row>
    <row r="57" spans="1:28" x14ac:dyDescent="0.25">
      <c r="A57" s="9" t="s">
        <v>49</v>
      </c>
      <c r="B57" s="16">
        <f t="shared" ref="B57:B65" si="11">+(1-(((1-B44)^(1/9))*((1-E44)^(1/9))*((1-H44)^(1/9))*((1-K44)^(1/9))*((1-N44)^(1/9))*((1-Q44)^(1/9))*((1-T44)^(1/9))*((1-W44)^(1/9))*((1-Z44)^(1/9))))</f>
        <v>0.58252321170842314</v>
      </c>
      <c r="C57" s="16">
        <f t="shared" ref="C57:C65" si="12">((C44)^(1/9))*((F44)^(1/9))*((I44)^(1/9))*((L44)^(1/9))*((O44)^(1/9))*((R44)^(1/9))*((U44)^(1/9))*((X44)^(1/9))*((AA44)^(1/9))</f>
        <v>0</v>
      </c>
      <c r="D57" s="16">
        <f t="shared" ref="D57:D65" si="13">((D44)^(1/9))*((G44)^(1/9))*((J44)^(1/9))*((M44)^(1/9))*((P44)^(1/9))*((S44)^(1/9))*((V44)^(1/9))*((Y44)^(1/9))*((AB44)^(1/9))</f>
        <v>0.30782185710569515</v>
      </c>
      <c r="E57" s="16">
        <f t="shared" ref="E57:E65" si="14">0.5*(1+B57-D57)</f>
        <v>0.63735067730136397</v>
      </c>
      <c r="F57" s="16">
        <f t="shared" ref="F57:F65" si="15">+E57/$E$67</f>
        <v>0.13659835997736283</v>
      </c>
      <c r="G57" s="16">
        <f>+B57+C57*0.5+(1+B57-D57)*(1-(B57+C57+D57))</f>
        <v>0.72230050102993537</v>
      </c>
      <c r="H57" s="16">
        <f>+G57/$G$67</f>
        <v>0.13898711089428065</v>
      </c>
    </row>
    <row r="58" spans="1:28" x14ac:dyDescent="0.25">
      <c r="A58" s="9" t="s">
        <v>50</v>
      </c>
      <c r="B58" s="16">
        <f t="shared" si="11"/>
        <v>0.56844890207782806</v>
      </c>
      <c r="C58" s="16">
        <f t="shared" si="12"/>
        <v>0</v>
      </c>
      <c r="D58" s="16">
        <f t="shared" si="13"/>
        <v>0.32060901848932821</v>
      </c>
      <c r="E58" s="16">
        <f t="shared" si="14"/>
        <v>0.62391994179424992</v>
      </c>
      <c r="F58" s="16">
        <f t="shared" si="15"/>
        <v>0.13371985602514372</v>
      </c>
      <c r="G58" s="16">
        <f t="shared" ref="G58:G65" si="16">+B58+C58*0.5+(1+B58-D58)*(1-(B58+C58+D58))</f>
        <v>0.70688685356237391</v>
      </c>
      <c r="H58" s="16">
        <f t="shared" ref="H58:H65" si="17">+G58/$G$67</f>
        <v>0.13602117313457454</v>
      </c>
    </row>
    <row r="59" spans="1:28" x14ac:dyDescent="0.25">
      <c r="A59" s="9" t="s">
        <v>51</v>
      </c>
      <c r="B59" s="16">
        <f t="shared" si="11"/>
        <v>0.54967944567889471</v>
      </c>
      <c r="C59" s="16">
        <f t="shared" si="12"/>
        <v>0</v>
      </c>
      <c r="D59" s="16">
        <f t="shared" si="13"/>
        <v>0.3380535489849672</v>
      </c>
      <c r="E59" s="16">
        <f t="shared" si="14"/>
        <v>0.60581294834696375</v>
      </c>
      <c r="F59" s="16">
        <f t="shared" si="15"/>
        <v>0.12983912647215598</v>
      </c>
      <c r="G59" s="16">
        <f t="shared" si="16"/>
        <v>0.68570505668843496</v>
      </c>
      <c r="H59" s="16">
        <f t="shared" si="17"/>
        <v>0.13194531170728716</v>
      </c>
    </row>
    <row r="60" spans="1:28" x14ac:dyDescent="0.25">
      <c r="A60" s="9" t="s">
        <v>52</v>
      </c>
      <c r="B60" s="16">
        <f t="shared" si="11"/>
        <v>0.52281207932308216</v>
      </c>
      <c r="C60" s="16">
        <f t="shared" si="12"/>
        <v>0</v>
      </c>
      <c r="D60" s="16">
        <f t="shared" si="13"/>
        <v>0.36353301813874861</v>
      </c>
      <c r="E60" s="16">
        <f t="shared" si="14"/>
        <v>0.57963953059216677</v>
      </c>
      <c r="F60" s="16">
        <f t="shared" si="15"/>
        <v>0.12422958361351219</v>
      </c>
      <c r="G60" s="16">
        <f t="shared" si="16"/>
        <v>0.65456982803652797</v>
      </c>
      <c r="H60" s="16">
        <f t="shared" si="17"/>
        <v>0.12595418270877351</v>
      </c>
    </row>
    <row r="61" spans="1:28" x14ac:dyDescent="0.25">
      <c r="A61" s="9" t="s">
        <v>53</v>
      </c>
      <c r="B61" s="16">
        <f t="shared" si="11"/>
        <v>0.48711053354349165</v>
      </c>
      <c r="C61" s="16">
        <f t="shared" si="12"/>
        <v>0</v>
      </c>
      <c r="D61" s="16">
        <f t="shared" si="13"/>
        <v>0.40049180658533728</v>
      </c>
      <c r="E61" s="16">
        <f t="shared" si="14"/>
        <v>0.5433093634790771</v>
      </c>
      <c r="F61" s="16">
        <f t="shared" si="15"/>
        <v>0.1164432245146812</v>
      </c>
      <c r="G61" s="16">
        <f t="shared" si="16"/>
        <v>0.60924393562577928</v>
      </c>
      <c r="H61" s="16">
        <f t="shared" si="17"/>
        <v>0.11723244594423833</v>
      </c>
    </row>
    <row r="62" spans="1:28" x14ac:dyDescent="0.25">
      <c r="A62" s="9" t="s">
        <v>54</v>
      </c>
      <c r="B62" s="16">
        <f t="shared" si="11"/>
        <v>0.44046239984171121</v>
      </c>
      <c r="C62" s="16">
        <f t="shared" si="12"/>
        <v>0</v>
      </c>
      <c r="D62" s="16">
        <f t="shared" si="13"/>
        <v>0.45694292451160801</v>
      </c>
      <c r="E62" s="16">
        <f t="shared" si="14"/>
        <v>0.4917597376650516</v>
      </c>
      <c r="F62" s="16">
        <f t="shared" si="15"/>
        <v>0.10539499848398526</v>
      </c>
      <c r="G62" s="16">
        <f t="shared" si="16"/>
        <v>0.54136626140539679</v>
      </c>
      <c r="H62" s="16">
        <f t="shared" si="17"/>
        <v>0.10417123136573264</v>
      </c>
    </row>
    <row r="63" spans="1:28" x14ac:dyDescent="0.25">
      <c r="A63" s="9" t="s">
        <v>55</v>
      </c>
      <c r="B63" s="16">
        <f t="shared" si="11"/>
        <v>0.40115694921035694</v>
      </c>
      <c r="C63" s="16">
        <f t="shared" si="12"/>
        <v>0</v>
      </c>
      <c r="D63" s="16">
        <f t="shared" si="13"/>
        <v>0.49686953921161364</v>
      </c>
      <c r="E63" s="16">
        <f t="shared" si="14"/>
        <v>0.45214370499937162</v>
      </c>
      <c r="F63" s="16">
        <f t="shared" si="15"/>
        <v>9.6904405653905373E-2</v>
      </c>
      <c r="G63" s="16">
        <f t="shared" si="16"/>
        <v>0.49337031188372998</v>
      </c>
      <c r="H63" s="16">
        <f t="shared" si="17"/>
        <v>9.4935714639477822E-2</v>
      </c>
    </row>
    <row r="64" spans="1:28" x14ac:dyDescent="0.25">
      <c r="A64" s="9" t="s">
        <v>56</v>
      </c>
      <c r="B64" s="16">
        <f t="shared" si="11"/>
        <v>0.35106899540126335</v>
      </c>
      <c r="C64" s="16">
        <f t="shared" si="12"/>
        <v>0</v>
      </c>
      <c r="D64" s="16">
        <f t="shared" si="13"/>
        <v>0.54087604354680641</v>
      </c>
      <c r="E64" s="16">
        <f t="shared" si="14"/>
        <v>0.40509647592722847</v>
      </c>
      <c r="F64" s="16">
        <f t="shared" si="15"/>
        <v>8.6821142920201044E-2</v>
      </c>
      <c r="G64" s="16">
        <f t="shared" si="16"/>
        <v>0.43861436325844511</v>
      </c>
      <c r="H64" s="16">
        <f t="shared" si="17"/>
        <v>8.4399419713955412E-2</v>
      </c>
    </row>
    <row r="65" spans="1:8" x14ac:dyDescent="0.25">
      <c r="A65" s="9" t="s">
        <v>57</v>
      </c>
      <c r="B65" s="16">
        <f t="shared" si="11"/>
        <v>0.26831113193317846</v>
      </c>
      <c r="C65" s="16">
        <f t="shared" si="12"/>
        <v>0</v>
      </c>
      <c r="D65" s="16">
        <f t="shared" si="13"/>
        <v>0.61462875539978978</v>
      </c>
      <c r="E65" s="16">
        <f t="shared" si="14"/>
        <v>0.32684118826669428</v>
      </c>
      <c r="F65" s="16">
        <f t="shared" si="15"/>
        <v>7.0049302339052183E-2</v>
      </c>
      <c r="G65" s="16">
        <f t="shared" si="16"/>
        <v>0.34483126457863</v>
      </c>
      <c r="H65" s="16">
        <f t="shared" si="17"/>
        <v>6.6353409891679926E-2</v>
      </c>
    </row>
    <row r="67" spans="1:8" x14ac:dyDescent="0.25">
      <c r="E67" s="16">
        <f>SUM(E57:E66)</f>
        <v>4.6658735683721684</v>
      </c>
      <c r="F67" s="16">
        <f>SUM(F57:F66)</f>
        <v>0.99999999999999978</v>
      </c>
      <c r="G67" s="16">
        <f>SUM(G57:G66)</f>
        <v>5.1968883760692535</v>
      </c>
      <c r="H67" s="16">
        <f>SUM(H57:H66)</f>
        <v>1</v>
      </c>
    </row>
  </sheetData>
  <sheetProtection algorithmName="SHA-512" hashValue="5qW0JTd/3ndGDwJOvAovTHsh1iIQgSBAEUW1veYEamYk4FaI8C0Zt3ii38SN7gp2UC7QOf8YvCoKvE5f4BEyAg==" saltValue="oVyQjGXNDYYhJE6gC6/cfQ==" spinCount="100000" sheet="1" objects="1" scenarios="1"/>
  <mergeCells count="38">
    <mergeCell ref="E3:G3"/>
    <mergeCell ref="H3:J3"/>
    <mergeCell ref="K3:M3"/>
    <mergeCell ref="N3:P3"/>
    <mergeCell ref="E55:F55"/>
    <mergeCell ref="G55:H55"/>
    <mergeCell ref="Z29:AB29"/>
    <mergeCell ref="Z16:AB16"/>
    <mergeCell ref="B29:D29"/>
    <mergeCell ref="E29:G29"/>
    <mergeCell ref="H29:J29"/>
    <mergeCell ref="K29:M29"/>
    <mergeCell ref="N29:P29"/>
    <mergeCell ref="W16:Y16"/>
    <mergeCell ref="Q16:S16"/>
    <mergeCell ref="T16:V16"/>
    <mergeCell ref="W3:Y3"/>
    <mergeCell ref="Z3:AB3"/>
    <mergeCell ref="B16:D16"/>
    <mergeCell ref="E16:G16"/>
    <mergeCell ref="T42:V42"/>
    <mergeCell ref="W42:Y42"/>
    <mergeCell ref="Z42:AB42"/>
    <mergeCell ref="B3:D3"/>
    <mergeCell ref="Q3:S3"/>
    <mergeCell ref="T3:V3"/>
    <mergeCell ref="H16:J16"/>
    <mergeCell ref="K16:M16"/>
    <mergeCell ref="N16:P16"/>
    <mergeCell ref="Q29:S29"/>
    <mergeCell ref="T29:V29"/>
    <mergeCell ref="W29:Y29"/>
    <mergeCell ref="Q42:S42"/>
    <mergeCell ref="B42:D42"/>
    <mergeCell ref="E42:G42"/>
    <mergeCell ref="H42:J42"/>
    <mergeCell ref="K42:M42"/>
    <mergeCell ref="N42:P4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48233-AB23-4921-89A6-4EC1FBC65434}">
  <dimension ref="A1:S48"/>
  <sheetViews>
    <sheetView workbookViewId="0">
      <selection activeCell="D33" sqref="D33"/>
    </sheetView>
  </sheetViews>
  <sheetFormatPr baseColWidth="10" defaultRowHeight="15.75" x14ac:dyDescent="0.25"/>
  <cols>
    <col min="1" max="1" width="15" style="5" customWidth="1"/>
    <col min="2" max="2" width="16.25" style="5" customWidth="1"/>
    <col min="3" max="3" width="11.375" style="5" bestFit="1" customWidth="1"/>
    <col min="4" max="16384" width="11" style="5"/>
  </cols>
  <sheetData>
    <row r="1" spans="1:19" x14ac:dyDescent="0.25">
      <c r="A1" s="9" t="s">
        <v>76</v>
      </c>
      <c r="B1" s="19" t="s">
        <v>69</v>
      </c>
      <c r="C1" s="19"/>
      <c r="D1" s="19"/>
      <c r="E1" s="19" t="s">
        <v>70</v>
      </c>
      <c r="F1" s="19"/>
      <c r="G1" s="19"/>
      <c r="H1" s="19" t="s">
        <v>71</v>
      </c>
      <c r="I1" s="19"/>
      <c r="J1" s="19"/>
      <c r="K1" s="19" t="s">
        <v>72</v>
      </c>
      <c r="L1" s="19"/>
      <c r="M1" s="19"/>
      <c r="N1" s="19" t="s">
        <v>73</v>
      </c>
      <c r="O1" s="19"/>
      <c r="P1" s="19"/>
      <c r="Q1" s="19" t="s">
        <v>74</v>
      </c>
      <c r="R1" s="19"/>
      <c r="S1" s="19"/>
    </row>
    <row r="2" spans="1:19" x14ac:dyDescent="0.25">
      <c r="A2" s="9"/>
      <c r="B2" s="20" t="s">
        <v>66</v>
      </c>
      <c r="C2" s="20" t="s">
        <v>68</v>
      </c>
      <c r="D2" s="20" t="s">
        <v>67</v>
      </c>
      <c r="E2" s="20" t="s">
        <v>66</v>
      </c>
      <c r="F2" s="20" t="s">
        <v>68</v>
      </c>
      <c r="G2" s="20" t="s">
        <v>67</v>
      </c>
      <c r="H2" s="20" t="s">
        <v>66</v>
      </c>
      <c r="I2" s="20" t="s">
        <v>68</v>
      </c>
      <c r="J2" s="20" t="s">
        <v>67</v>
      </c>
      <c r="K2" s="20" t="s">
        <v>66</v>
      </c>
      <c r="L2" s="20" t="s">
        <v>68</v>
      </c>
      <c r="M2" s="20" t="s">
        <v>67</v>
      </c>
      <c r="N2" s="20" t="s">
        <v>66</v>
      </c>
      <c r="O2" s="20" t="s">
        <v>68</v>
      </c>
      <c r="P2" s="20" t="s">
        <v>67</v>
      </c>
      <c r="Q2" s="20" t="s">
        <v>66</v>
      </c>
      <c r="R2" s="20" t="s">
        <v>68</v>
      </c>
      <c r="S2" s="20" t="s">
        <v>67</v>
      </c>
    </row>
    <row r="3" spans="1:19" x14ac:dyDescent="0.25">
      <c r="A3" s="9" t="s">
        <v>69</v>
      </c>
      <c r="B3" s="16">
        <v>0.5</v>
      </c>
      <c r="C3" s="16">
        <v>0.1</v>
      </c>
      <c r="D3" s="16">
        <v>0.4</v>
      </c>
      <c r="E3" s="16">
        <v>0.5</v>
      </c>
      <c r="F3" s="16">
        <v>0.1</v>
      </c>
      <c r="G3" s="16">
        <v>0.4</v>
      </c>
      <c r="H3" s="16">
        <v>0.5</v>
      </c>
      <c r="I3" s="16">
        <v>0.1</v>
      </c>
      <c r="J3" s="16">
        <v>0.4</v>
      </c>
      <c r="K3" s="16">
        <v>0.6</v>
      </c>
      <c r="L3" s="16">
        <v>0</v>
      </c>
      <c r="M3" s="16">
        <v>0.3</v>
      </c>
      <c r="N3" s="16">
        <v>0.6</v>
      </c>
      <c r="O3" s="16">
        <v>0</v>
      </c>
      <c r="P3" s="16">
        <v>0.3</v>
      </c>
      <c r="Q3" s="16">
        <v>0.6</v>
      </c>
      <c r="R3" s="16">
        <v>0</v>
      </c>
      <c r="S3" s="16">
        <v>0.3</v>
      </c>
    </row>
    <row r="4" spans="1:19" x14ac:dyDescent="0.25">
      <c r="A4" s="9" t="s">
        <v>70</v>
      </c>
      <c r="B4" s="16"/>
      <c r="C4" s="16"/>
      <c r="D4" s="16"/>
      <c r="E4" s="16">
        <v>0.5</v>
      </c>
      <c r="F4" s="16">
        <v>0.1</v>
      </c>
      <c r="G4" s="16">
        <v>0.4</v>
      </c>
      <c r="H4" s="16">
        <v>0.5</v>
      </c>
      <c r="I4" s="16">
        <v>0.1</v>
      </c>
      <c r="J4" s="16">
        <v>0.4</v>
      </c>
      <c r="K4" s="16">
        <v>0.5</v>
      </c>
      <c r="L4" s="16">
        <v>0.1</v>
      </c>
      <c r="M4" s="16">
        <v>0.4</v>
      </c>
      <c r="N4" s="16">
        <v>0.6</v>
      </c>
      <c r="O4" s="16">
        <v>0</v>
      </c>
      <c r="P4" s="16">
        <v>0.3</v>
      </c>
      <c r="Q4" s="16">
        <v>0.6</v>
      </c>
      <c r="R4" s="16">
        <v>0</v>
      </c>
      <c r="S4" s="16">
        <v>0.3</v>
      </c>
    </row>
    <row r="5" spans="1:19" x14ac:dyDescent="0.25">
      <c r="A5" s="9" t="s">
        <v>71</v>
      </c>
      <c r="B5" s="16"/>
      <c r="C5" s="16"/>
      <c r="D5" s="16"/>
      <c r="E5" s="16"/>
      <c r="F5" s="16"/>
      <c r="G5" s="16"/>
      <c r="H5" s="16">
        <v>0.5</v>
      </c>
      <c r="I5" s="16">
        <v>0.1</v>
      </c>
      <c r="J5" s="16">
        <v>0.4</v>
      </c>
      <c r="K5" s="16">
        <v>0.5</v>
      </c>
      <c r="L5" s="16">
        <v>0.1</v>
      </c>
      <c r="M5" s="16">
        <v>0.4</v>
      </c>
      <c r="N5" s="16">
        <v>0.5</v>
      </c>
      <c r="O5" s="16">
        <v>0.1</v>
      </c>
      <c r="P5" s="16">
        <v>0.4</v>
      </c>
      <c r="Q5" s="16">
        <v>0.5</v>
      </c>
      <c r="R5" s="16">
        <v>0.1</v>
      </c>
      <c r="S5" s="16">
        <v>0.4</v>
      </c>
    </row>
    <row r="6" spans="1:19" x14ac:dyDescent="0.25">
      <c r="A6" s="9" t="s">
        <v>72</v>
      </c>
      <c r="B6" s="16"/>
      <c r="C6" s="16"/>
      <c r="D6" s="16"/>
      <c r="E6" s="16"/>
      <c r="F6" s="16"/>
      <c r="G6" s="16"/>
      <c r="H6" s="16"/>
      <c r="I6" s="16"/>
      <c r="J6" s="16"/>
      <c r="K6" s="16">
        <v>0.5</v>
      </c>
      <c r="L6" s="16">
        <v>0.1</v>
      </c>
      <c r="M6" s="16">
        <v>0.4</v>
      </c>
      <c r="N6" s="16">
        <v>0.5</v>
      </c>
      <c r="O6" s="16">
        <v>0.1</v>
      </c>
      <c r="P6" s="16">
        <v>0.4</v>
      </c>
      <c r="Q6" s="16">
        <v>0.6</v>
      </c>
      <c r="R6" s="16">
        <v>0</v>
      </c>
      <c r="S6" s="16">
        <v>0.3</v>
      </c>
    </row>
    <row r="7" spans="1:19" x14ac:dyDescent="0.25">
      <c r="A7" s="9" t="s">
        <v>73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>
        <v>0.5</v>
      </c>
      <c r="O7" s="16">
        <v>0.1</v>
      </c>
      <c r="P7" s="16">
        <v>0.4</v>
      </c>
      <c r="Q7" s="16">
        <v>0.5</v>
      </c>
      <c r="R7" s="16">
        <v>0.1</v>
      </c>
      <c r="S7" s="16">
        <v>0.4</v>
      </c>
    </row>
    <row r="8" spans="1:19" x14ac:dyDescent="0.25">
      <c r="A8" s="9" t="s">
        <v>74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>
        <v>0.5</v>
      </c>
      <c r="R8" s="16">
        <v>0.1</v>
      </c>
      <c r="S8" s="16">
        <v>0.4</v>
      </c>
    </row>
    <row r="10" spans="1:19" x14ac:dyDescent="0.25">
      <c r="A10" s="9" t="s">
        <v>77</v>
      </c>
      <c r="B10" s="19" t="s">
        <v>69</v>
      </c>
      <c r="C10" s="19"/>
      <c r="D10" s="19"/>
      <c r="E10" s="19" t="s">
        <v>70</v>
      </c>
      <c r="F10" s="19"/>
      <c r="G10" s="19"/>
      <c r="H10" s="19" t="s">
        <v>71</v>
      </c>
      <c r="I10" s="19"/>
      <c r="J10" s="19"/>
      <c r="K10" s="19" t="s">
        <v>72</v>
      </c>
      <c r="L10" s="19"/>
      <c r="M10" s="19"/>
      <c r="N10" s="19" t="s">
        <v>73</v>
      </c>
      <c r="O10" s="19"/>
      <c r="P10" s="19"/>
      <c r="Q10" s="19" t="s">
        <v>74</v>
      </c>
      <c r="R10" s="19"/>
      <c r="S10" s="19"/>
    </row>
    <row r="11" spans="1:19" x14ac:dyDescent="0.25">
      <c r="A11" s="9"/>
      <c r="B11" s="20" t="s">
        <v>66</v>
      </c>
      <c r="C11" s="20" t="s">
        <v>68</v>
      </c>
      <c r="D11" s="20" t="s">
        <v>67</v>
      </c>
      <c r="E11" s="20" t="s">
        <v>66</v>
      </c>
      <c r="F11" s="20" t="s">
        <v>68</v>
      </c>
      <c r="G11" s="20" t="s">
        <v>67</v>
      </c>
      <c r="H11" s="20" t="s">
        <v>66</v>
      </c>
      <c r="I11" s="20" t="s">
        <v>68</v>
      </c>
      <c r="J11" s="20" t="s">
        <v>67</v>
      </c>
      <c r="K11" s="20" t="s">
        <v>66</v>
      </c>
      <c r="L11" s="20" t="s">
        <v>68</v>
      </c>
      <c r="M11" s="20" t="s">
        <v>67</v>
      </c>
      <c r="N11" s="20" t="s">
        <v>66</v>
      </c>
      <c r="O11" s="20" t="s">
        <v>68</v>
      </c>
      <c r="P11" s="20" t="s">
        <v>67</v>
      </c>
      <c r="Q11" s="20" t="s">
        <v>66</v>
      </c>
      <c r="R11" s="20" t="s">
        <v>68</v>
      </c>
      <c r="S11" s="20" t="s">
        <v>67</v>
      </c>
    </row>
    <row r="12" spans="1:19" x14ac:dyDescent="0.25">
      <c r="A12" s="9" t="s">
        <v>69</v>
      </c>
      <c r="B12" s="16">
        <v>0.5</v>
      </c>
      <c r="C12" s="16">
        <v>0.1</v>
      </c>
      <c r="D12" s="16">
        <v>0.4</v>
      </c>
      <c r="E12" s="16">
        <v>0.6</v>
      </c>
      <c r="F12" s="16">
        <v>0</v>
      </c>
      <c r="G12" s="16">
        <v>0.3</v>
      </c>
      <c r="H12" s="16">
        <v>0.6</v>
      </c>
      <c r="I12" s="16">
        <v>0</v>
      </c>
      <c r="J12" s="16">
        <v>0.3</v>
      </c>
      <c r="K12" s="16">
        <v>0.6</v>
      </c>
      <c r="L12" s="16">
        <v>0</v>
      </c>
      <c r="M12" s="16">
        <v>0.3</v>
      </c>
      <c r="N12" s="16">
        <v>0.5</v>
      </c>
      <c r="O12" s="16">
        <v>0.1</v>
      </c>
      <c r="P12" s="16">
        <v>0.4</v>
      </c>
      <c r="Q12" s="16">
        <v>0.6</v>
      </c>
      <c r="R12" s="16">
        <v>0</v>
      </c>
      <c r="S12" s="16">
        <v>0.3</v>
      </c>
    </row>
    <row r="13" spans="1:19" x14ac:dyDescent="0.25">
      <c r="A13" s="9" t="s">
        <v>70</v>
      </c>
      <c r="B13" s="16"/>
      <c r="C13" s="16"/>
      <c r="D13" s="16"/>
      <c r="E13" s="16">
        <v>0.5</v>
      </c>
      <c r="F13" s="16">
        <v>0.1</v>
      </c>
      <c r="G13" s="16">
        <v>0.4</v>
      </c>
      <c r="H13" s="16">
        <v>0.6</v>
      </c>
      <c r="I13" s="16">
        <v>0</v>
      </c>
      <c r="J13" s="16">
        <v>0.3</v>
      </c>
      <c r="K13" s="16">
        <v>0.6</v>
      </c>
      <c r="L13" s="16">
        <v>0</v>
      </c>
      <c r="M13" s="16">
        <v>0.3</v>
      </c>
      <c r="N13" s="16">
        <v>0.6</v>
      </c>
      <c r="O13" s="16">
        <v>0</v>
      </c>
      <c r="P13" s="16">
        <v>0.3</v>
      </c>
      <c r="Q13" s="16">
        <v>0.5</v>
      </c>
      <c r="R13" s="16">
        <v>0.1</v>
      </c>
      <c r="S13" s="16">
        <v>0.4</v>
      </c>
    </row>
    <row r="14" spans="1:19" x14ac:dyDescent="0.25">
      <c r="A14" s="9" t="s">
        <v>71</v>
      </c>
      <c r="B14" s="16"/>
      <c r="C14" s="16"/>
      <c r="D14" s="16"/>
      <c r="E14" s="16"/>
      <c r="F14" s="16"/>
      <c r="G14" s="16"/>
      <c r="H14" s="16">
        <v>0.5</v>
      </c>
      <c r="I14" s="16">
        <v>0.1</v>
      </c>
      <c r="J14" s="16">
        <v>0.4</v>
      </c>
      <c r="K14" s="16">
        <v>0.6</v>
      </c>
      <c r="L14" s="16">
        <v>0</v>
      </c>
      <c r="M14" s="16">
        <v>0.3</v>
      </c>
      <c r="N14" s="16">
        <v>0.5</v>
      </c>
      <c r="O14" s="16">
        <v>0.1</v>
      </c>
      <c r="P14" s="16">
        <v>0.4</v>
      </c>
      <c r="Q14" s="16">
        <v>0.5</v>
      </c>
      <c r="R14" s="16">
        <v>0.1</v>
      </c>
      <c r="S14" s="16">
        <v>0.4</v>
      </c>
    </row>
    <row r="15" spans="1:19" x14ac:dyDescent="0.25">
      <c r="A15" s="9" t="s">
        <v>72</v>
      </c>
      <c r="B15" s="16"/>
      <c r="C15" s="16"/>
      <c r="D15" s="16"/>
      <c r="E15" s="16"/>
      <c r="F15" s="16"/>
      <c r="G15" s="16"/>
      <c r="H15" s="16"/>
      <c r="I15" s="16"/>
      <c r="J15" s="16"/>
      <c r="K15" s="16">
        <v>0.5</v>
      </c>
      <c r="L15" s="16">
        <v>0.1</v>
      </c>
      <c r="M15" s="16">
        <v>0.4</v>
      </c>
      <c r="N15" s="16">
        <v>0.5</v>
      </c>
      <c r="O15" s="16">
        <v>0.1</v>
      </c>
      <c r="P15" s="16">
        <v>0.4</v>
      </c>
      <c r="Q15" s="16">
        <v>0.5</v>
      </c>
      <c r="R15" s="16">
        <v>0.1</v>
      </c>
      <c r="S15" s="16">
        <v>0.4</v>
      </c>
    </row>
    <row r="16" spans="1:19" x14ac:dyDescent="0.25">
      <c r="A16" s="9" t="s">
        <v>73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>
        <v>0.5</v>
      </c>
      <c r="O16" s="16">
        <v>0.1</v>
      </c>
      <c r="P16" s="16">
        <v>0.4</v>
      </c>
      <c r="Q16" s="16">
        <v>0.5</v>
      </c>
      <c r="R16" s="16">
        <v>0.1</v>
      </c>
      <c r="S16" s="16">
        <v>0.4</v>
      </c>
    </row>
    <row r="17" spans="1:19" x14ac:dyDescent="0.25">
      <c r="A17" s="9" t="s">
        <v>74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>
        <v>0.5</v>
      </c>
      <c r="R17" s="16">
        <v>0.1</v>
      </c>
      <c r="S17" s="16">
        <v>0.4</v>
      </c>
    </row>
    <row r="19" spans="1:19" x14ac:dyDescent="0.25">
      <c r="A19" s="9" t="s">
        <v>78</v>
      </c>
      <c r="B19" s="19" t="s">
        <v>69</v>
      </c>
      <c r="C19" s="19"/>
      <c r="D19" s="19"/>
      <c r="E19" s="19" t="s">
        <v>70</v>
      </c>
      <c r="F19" s="19"/>
      <c r="G19" s="19"/>
      <c r="H19" s="19" t="s">
        <v>71</v>
      </c>
      <c r="I19" s="19"/>
      <c r="J19" s="19"/>
      <c r="K19" s="19" t="s">
        <v>72</v>
      </c>
      <c r="L19" s="19"/>
      <c r="M19" s="19"/>
      <c r="N19" s="19" t="s">
        <v>73</v>
      </c>
      <c r="O19" s="19"/>
      <c r="P19" s="19"/>
      <c r="Q19" s="19" t="s">
        <v>74</v>
      </c>
      <c r="R19" s="19"/>
      <c r="S19" s="19"/>
    </row>
    <row r="20" spans="1:19" x14ac:dyDescent="0.25">
      <c r="A20" s="9"/>
      <c r="B20" s="20" t="s">
        <v>66</v>
      </c>
      <c r="C20" s="20" t="s">
        <v>68</v>
      </c>
      <c r="D20" s="20" t="s">
        <v>67</v>
      </c>
      <c r="E20" s="20" t="s">
        <v>66</v>
      </c>
      <c r="F20" s="20" t="s">
        <v>68</v>
      </c>
      <c r="G20" s="20" t="s">
        <v>67</v>
      </c>
      <c r="H20" s="20" t="s">
        <v>66</v>
      </c>
      <c r="I20" s="20" t="s">
        <v>68</v>
      </c>
      <c r="J20" s="20" t="s">
        <v>67</v>
      </c>
      <c r="K20" s="20" t="s">
        <v>66</v>
      </c>
      <c r="L20" s="20" t="s">
        <v>68</v>
      </c>
      <c r="M20" s="20" t="s">
        <v>67</v>
      </c>
      <c r="N20" s="20" t="s">
        <v>66</v>
      </c>
      <c r="O20" s="20" t="s">
        <v>68</v>
      </c>
      <c r="P20" s="20" t="s">
        <v>67</v>
      </c>
      <c r="Q20" s="20" t="s">
        <v>66</v>
      </c>
      <c r="R20" s="20" t="s">
        <v>68</v>
      </c>
      <c r="S20" s="20" t="s">
        <v>67</v>
      </c>
    </row>
    <row r="21" spans="1:19" x14ac:dyDescent="0.25">
      <c r="A21" s="9" t="s">
        <v>69</v>
      </c>
      <c r="B21" s="16">
        <v>0.5</v>
      </c>
      <c r="C21" s="16">
        <v>0.1</v>
      </c>
      <c r="D21" s="16">
        <v>0.4</v>
      </c>
      <c r="E21" s="16">
        <v>0.5</v>
      </c>
      <c r="F21" s="16">
        <v>0.1</v>
      </c>
      <c r="G21" s="16">
        <v>0.4</v>
      </c>
      <c r="H21" s="16">
        <v>0.5</v>
      </c>
      <c r="I21" s="16">
        <v>0.1</v>
      </c>
      <c r="J21" s="16">
        <v>0.4</v>
      </c>
      <c r="K21" s="16">
        <v>0.5</v>
      </c>
      <c r="L21" s="16">
        <v>0.1</v>
      </c>
      <c r="M21" s="16">
        <v>0.4</v>
      </c>
      <c r="N21" s="16">
        <v>0.6</v>
      </c>
      <c r="O21" s="16">
        <v>0</v>
      </c>
      <c r="P21" s="16">
        <v>0.3</v>
      </c>
      <c r="Q21" s="16">
        <v>0.6</v>
      </c>
      <c r="R21" s="16">
        <v>0</v>
      </c>
      <c r="S21" s="16">
        <v>0.3</v>
      </c>
    </row>
    <row r="22" spans="1:19" x14ac:dyDescent="0.25">
      <c r="A22" s="9" t="s">
        <v>70</v>
      </c>
      <c r="B22" s="16"/>
      <c r="C22" s="16"/>
      <c r="D22" s="16"/>
      <c r="E22" s="16">
        <v>0.5</v>
      </c>
      <c r="F22" s="16">
        <v>0.1</v>
      </c>
      <c r="G22" s="16">
        <v>0.4</v>
      </c>
      <c r="H22" s="16">
        <v>0.5</v>
      </c>
      <c r="I22" s="16">
        <v>0.1</v>
      </c>
      <c r="J22" s="16">
        <v>0.4</v>
      </c>
      <c r="K22" s="16">
        <v>0.5</v>
      </c>
      <c r="L22" s="16">
        <v>0.1</v>
      </c>
      <c r="M22" s="16">
        <v>0.4</v>
      </c>
      <c r="N22" s="16">
        <v>0.6</v>
      </c>
      <c r="O22" s="16">
        <v>0</v>
      </c>
      <c r="P22" s="16">
        <v>0.3</v>
      </c>
      <c r="Q22" s="16">
        <v>0.6</v>
      </c>
      <c r="R22" s="16">
        <v>0</v>
      </c>
      <c r="S22" s="16">
        <v>0.3</v>
      </c>
    </row>
    <row r="23" spans="1:19" x14ac:dyDescent="0.25">
      <c r="A23" s="9" t="s">
        <v>71</v>
      </c>
      <c r="B23" s="16"/>
      <c r="C23" s="16"/>
      <c r="D23" s="16"/>
      <c r="E23" s="16"/>
      <c r="F23" s="16"/>
      <c r="G23" s="16"/>
      <c r="H23" s="16">
        <v>0.5</v>
      </c>
      <c r="I23" s="16">
        <v>0.1</v>
      </c>
      <c r="J23" s="16">
        <v>0.4</v>
      </c>
      <c r="K23" s="16">
        <v>0.5</v>
      </c>
      <c r="L23" s="16">
        <v>0.1</v>
      </c>
      <c r="M23" s="16">
        <v>0.4</v>
      </c>
      <c r="N23" s="16">
        <v>0.6</v>
      </c>
      <c r="O23" s="16">
        <v>0</v>
      </c>
      <c r="P23" s="16">
        <v>0.3</v>
      </c>
      <c r="Q23" s="16">
        <v>0.6</v>
      </c>
      <c r="R23" s="16">
        <v>0</v>
      </c>
      <c r="S23" s="16">
        <v>0.3</v>
      </c>
    </row>
    <row r="24" spans="1:19" x14ac:dyDescent="0.25">
      <c r="A24" s="9" t="s">
        <v>72</v>
      </c>
      <c r="B24" s="16"/>
      <c r="C24" s="16"/>
      <c r="D24" s="16"/>
      <c r="E24" s="16"/>
      <c r="F24" s="16"/>
      <c r="G24" s="16"/>
      <c r="H24" s="16"/>
      <c r="I24" s="16"/>
      <c r="J24" s="16"/>
      <c r="K24" s="16">
        <v>0.5</v>
      </c>
      <c r="L24" s="16">
        <v>0.1</v>
      </c>
      <c r="M24" s="16">
        <v>0.4</v>
      </c>
      <c r="N24" s="16">
        <v>0.5</v>
      </c>
      <c r="O24" s="16">
        <v>0.1</v>
      </c>
      <c r="P24" s="16">
        <v>0.4</v>
      </c>
      <c r="Q24" s="16">
        <v>0.6</v>
      </c>
      <c r="R24" s="16">
        <v>0</v>
      </c>
      <c r="S24" s="16">
        <v>0.3</v>
      </c>
    </row>
    <row r="25" spans="1:19" x14ac:dyDescent="0.25">
      <c r="A25" s="9" t="s">
        <v>73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>
        <v>0.5</v>
      </c>
      <c r="O25" s="16">
        <v>0.1</v>
      </c>
      <c r="P25" s="16">
        <v>0.4</v>
      </c>
      <c r="Q25" s="16">
        <v>0.5</v>
      </c>
      <c r="R25" s="16">
        <v>0.1</v>
      </c>
      <c r="S25" s="16">
        <v>0.4</v>
      </c>
    </row>
    <row r="26" spans="1:19" x14ac:dyDescent="0.25">
      <c r="A26" s="9" t="s">
        <v>74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>
        <v>0.5</v>
      </c>
      <c r="R26" s="16">
        <v>0.1</v>
      </c>
      <c r="S26" s="16">
        <v>0.4</v>
      </c>
    </row>
    <row r="28" spans="1:19" x14ac:dyDescent="0.25">
      <c r="A28" s="21" t="s">
        <v>114</v>
      </c>
    </row>
    <row r="29" spans="1:19" x14ac:dyDescent="0.25">
      <c r="A29" s="9"/>
      <c r="B29" s="19" t="s">
        <v>69</v>
      </c>
      <c r="C29" s="19"/>
      <c r="D29" s="19"/>
      <c r="E29" s="19" t="s">
        <v>70</v>
      </c>
      <c r="F29" s="19"/>
      <c r="G29" s="19"/>
      <c r="H29" s="19" t="s">
        <v>71</v>
      </c>
      <c r="I29" s="19"/>
      <c r="J29" s="19"/>
      <c r="K29" s="19" t="s">
        <v>72</v>
      </c>
      <c r="L29" s="19"/>
      <c r="M29" s="19"/>
      <c r="N29" s="19" t="s">
        <v>73</v>
      </c>
      <c r="O29" s="19"/>
      <c r="P29" s="19"/>
      <c r="Q29" s="19" t="s">
        <v>74</v>
      </c>
      <c r="R29" s="19"/>
      <c r="S29" s="19"/>
    </row>
    <row r="30" spans="1:19" x14ac:dyDescent="0.25">
      <c r="A30" s="9"/>
      <c r="B30" s="20" t="s">
        <v>66</v>
      </c>
      <c r="C30" s="20" t="s">
        <v>68</v>
      </c>
      <c r="D30" s="20" t="s">
        <v>67</v>
      </c>
      <c r="E30" s="20" t="s">
        <v>66</v>
      </c>
      <c r="F30" s="20" t="s">
        <v>68</v>
      </c>
      <c r="G30" s="20" t="s">
        <v>67</v>
      </c>
      <c r="H30" s="20" t="s">
        <v>66</v>
      </c>
      <c r="I30" s="20" t="s">
        <v>68</v>
      </c>
      <c r="J30" s="20" t="s">
        <v>67</v>
      </c>
      <c r="K30" s="20" t="s">
        <v>66</v>
      </c>
      <c r="L30" s="20" t="s">
        <v>68</v>
      </c>
      <c r="M30" s="20" t="s">
        <v>67</v>
      </c>
      <c r="N30" s="20" t="s">
        <v>66</v>
      </c>
      <c r="O30" s="20" t="s">
        <v>68</v>
      </c>
      <c r="P30" s="20" t="s">
        <v>67</v>
      </c>
      <c r="Q30" s="20" t="s">
        <v>66</v>
      </c>
      <c r="R30" s="20" t="s">
        <v>68</v>
      </c>
      <c r="S30" s="20" t="s">
        <v>67</v>
      </c>
    </row>
    <row r="31" spans="1:19" x14ac:dyDescent="0.25">
      <c r="A31" s="9" t="s">
        <v>69</v>
      </c>
      <c r="B31" s="16">
        <f>+((B3^(1/3))*(B12^(1/3))*(B21^(1/3)))</f>
        <v>0.50000000000000011</v>
      </c>
      <c r="C31" s="16">
        <f>+((C3^(1/3))*(C12^(1/3))*(C21^(1/3)))</f>
        <v>0.10000000000000005</v>
      </c>
      <c r="D31" s="16">
        <f>1-(((1-D3)^(1/3))*((1-D12)^(1/3))*((1-D21)^(1/3)))</f>
        <v>0.40000000000000013</v>
      </c>
      <c r="E31" s="16">
        <f>+((E3^(1/3))*(E12^(1/3))*(E21^(1/3)))</f>
        <v>0.53132928459130557</v>
      </c>
      <c r="F31" s="16">
        <f>+((F3^(1/3))*(F12^(1/3))*(F21^(1/3)))</f>
        <v>0</v>
      </c>
      <c r="G31" s="16">
        <f>1-(((1-G3)^(1/3))*((1-G12)^(1/3))*((1-G21)^(1/3)))</f>
        <v>0.3683640402343622</v>
      </c>
      <c r="H31" s="16">
        <f t="shared" ref="H31:I33" si="0">+((H3^(1/3))*(H12^(1/3))*(H21^(1/3)))</f>
        <v>0.53132928459130557</v>
      </c>
      <c r="I31" s="16">
        <f t="shared" si="0"/>
        <v>0</v>
      </c>
      <c r="J31" s="16">
        <f>1-(((1-J3)^(1/3))*((1-J12)^(1/3))*((1-J21)^(1/3)))</f>
        <v>0.3683640402343622</v>
      </c>
      <c r="K31" s="16">
        <f t="shared" ref="K31:L33" si="1">+((K3^(1/3))*(K12^(1/3))*(K21^(1/3)))</f>
        <v>0.56462161732861704</v>
      </c>
      <c r="L31" s="16">
        <f t="shared" si="1"/>
        <v>0</v>
      </c>
      <c r="M31" s="16">
        <f>1-(((1-M3)^(1/3))*((1-M12)^(1/3))*((1-M21)^(1/3)))</f>
        <v>0.33506002388490252</v>
      </c>
      <c r="N31" s="16">
        <f t="shared" ref="N31:O34" si="2">+((N3^(1/3))*(N12^(1/3))*(N21^(1/3)))</f>
        <v>0.56462161732861704</v>
      </c>
      <c r="O31" s="16">
        <f t="shared" si="2"/>
        <v>0</v>
      </c>
      <c r="P31" s="16">
        <f>1-(((1-P3)^(1/3))*((1-P12)^(1/3))*((1-P21)^(1/3)))</f>
        <v>0.33506002388490264</v>
      </c>
      <c r="Q31" s="16">
        <f t="shared" ref="Q31:R35" si="3">+((Q3^(1/3))*(Q12^(1/3))*(Q21^(1/3)))</f>
        <v>0.59999999999999987</v>
      </c>
      <c r="R31" s="16">
        <f t="shared" si="3"/>
        <v>0</v>
      </c>
      <c r="S31" s="16">
        <f t="shared" ref="S31:S36" si="4">1-(((1-S3)^(1/3))*((1-S12)^(1/3))*((1-S21)^(1/3)))</f>
        <v>0.30000000000000016</v>
      </c>
    </row>
    <row r="32" spans="1:19" x14ac:dyDescent="0.25">
      <c r="A32" s="9" t="s">
        <v>70</v>
      </c>
      <c r="B32" s="16">
        <f>+G31</f>
        <v>0.3683640402343622</v>
      </c>
      <c r="C32" s="16">
        <f>+F31</f>
        <v>0</v>
      </c>
      <c r="D32" s="16">
        <f>+E31</f>
        <v>0.53132928459130557</v>
      </c>
      <c r="E32" s="16">
        <f>+((E4^(1/3))*(E13^(1/3))*(E22^(1/3)))</f>
        <v>0.50000000000000011</v>
      </c>
      <c r="F32" s="16">
        <f>+((F4^(1/3))*(F13^(1/3))*(F22^(1/3)))</f>
        <v>0.10000000000000005</v>
      </c>
      <c r="G32" s="16">
        <f>1-(((1-G4)^(1/3))*((1-G13)^(1/3))*((1-G22)^(1/3)))</f>
        <v>0.40000000000000013</v>
      </c>
      <c r="H32" s="16">
        <f t="shared" si="0"/>
        <v>0.53132928459130557</v>
      </c>
      <c r="I32" s="16">
        <f t="shared" si="0"/>
        <v>0</v>
      </c>
      <c r="J32" s="16">
        <f>1-(((1-J4)^(1/3))*((1-J13)^(1/3))*((1-J22)^(1/3)))</f>
        <v>0.3683640402343622</v>
      </c>
      <c r="K32" s="16">
        <f t="shared" si="1"/>
        <v>0.53132928459130557</v>
      </c>
      <c r="L32" s="16">
        <f t="shared" si="1"/>
        <v>0</v>
      </c>
      <c r="M32" s="16">
        <f>1-(((1-M4)^(1/3))*((1-M13)^(1/3))*((1-M22)^(1/3)))</f>
        <v>0.3683640402343622</v>
      </c>
      <c r="N32" s="16">
        <f t="shared" si="2"/>
        <v>0.59999999999999987</v>
      </c>
      <c r="O32" s="16">
        <f t="shared" si="2"/>
        <v>0</v>
      </c>
      <c r="P32" s="16">
        <f>1-(((1-P4)^(1/3))*((1-P13)^(1/3))*((1-P22)^(1/3)))</f>
        <v>0.30000000000000016</v>
      </c>
      <c r="Q32" s="16">
        <f t="shared" si="3"/>
        <v>0.56462161732861704</v>
      </c>
      <c r="R32" s="16">
        <f t="shared" si="3"/>
        <v>0</v>
      </c>
      <c r="S32" s="16">
        <f t="shared" si="4"/>
        <v>0.33506002388490264</v>
      </c>
    </row>
    <row r="33" spans="1:19" x14ac:dyDescent="0.25">
      <c r="A33" s="9" t="s">
        <v>71</v>
      </c>
      <c r="B33" s="16">
        <f>+J31</f>
        <v>0.3683640402343622</v>
      </c>
      <c r="C33" s="16">
        <f>+I31</f>
        <v>0</v>
      </c>
      <c r="D33" s="16">
        <f>+H31</f>
        <v>0.53132928459130557</v>
      </c>
      <c r="E33" s="16">
        <f>+J32</f>
        <v>0.3683640402343622</v>
      </c>
      <c r="F33" s="16">
        <f>+I32</f>
        <v>0</v>
      </c>
      <c r="G33" s="16">
        <f>+H31</f>
        <v>0.53132928459130557</v>
      </c>
      <c r="H33" s="16">
        <f t="shared" si="0"/>
        <v>0.50000000000000011</v>
      </c>
      <c r="I33" s="16">
        <f t="shared" si="0"/>
        <v>0.10000000000000005</v>
      </c>
      <c r="J33" s="16">
        <f>1-(((1-J5)^(1/3))*((1-J14)^(1/3))*((1-J23)^(1/3)))</f>
        <v>0.40000000000000013</v>
      </c>
      <c r="K33" s="16">
        <f t="shared" si="1"/>
        <v>0.53132928459130557</v>
      </c>
      <c r="L33" s="16">
        <f t="shared" si="1"/>
        <v>0</v>
      </c>
      <c r="M33" s="16">
        <f>1-(((1-M5)^(1/3))*((1-M14)^(1/3))*((1-M23)^(1/3)))</f>
        <v>0.3683640402343622</v>
      </c>
      <c r="N33" s="16">
        <f t="shared" si="2"/>
        <v>0.53132928459130557</v>
      </c>
      <c r="O33" s="16">
        <f t="shared" si="2"/>
        <v>0</v>
      </c>
      <c r="P33" s="16">
        <f>1-(((1-P5)^(1/3))*((1-P14)^(1/3))*((1-P23)^(1/3)))</f>
        <v>0.3683640402343622</v>
      </c>
      <c r="Q33" s="16">
        <f t="shared" si="3"/>
        <v>0.53132928459130557</v>
      </c>
      <c r="R33" s="16">
        <f t="shared" si="3"/>
        <v>0</v>
      </c>
      <c r="S33" s="16">
        <f t="shared" si="4"/>
        <v>0.3683640402343622</v>
      </c>
    </row>
    <row r="34" spans="1:19" x14ac:dyDescent="0.25">
      <c r="A34" s="9" t="s">
        <v>72</v>
      </c>
      <c r="B34" s="16">
        <f>+M31</f>
        <v>0.33506002388490252</v>
      </c>
      <c r="C34" s="16">
        <f>+L31</f>
        <v>0</v>
      </c>
      <c r="D34" s="16">
        <f>+K31</f>
        <v>0.56462161732861704</v>
      </c>
      <c r="E34" s="16">
        <f>+M32</f>
        <v>0.3683640402343622</v>
      </c>
      <c r="F34" s="16">
        <f>+L32</f>
        <v>0</v>
      </c>
      <c r="G34" s="16">
        <f>+K32</f>
        <v>0.53132928459130557</v>
      </c>
      <c r="H34" s="16">
        <f>+M33</f>
        <v>0.3683640402343622</v>
      </c>
      <c r="I34" s="16">
        <f>+L33</f>
        <v>0</v>
      </c>
      <c r="J34" s="16">
        <f>+K33</f>
        <v>0.53132928459130557</v>
      </c>
      <c r="K34" s="16">
        <f>+((K6^(1/3))*(K15^(1/3))*(K24^(1/3)))</f>
        <v>0.50000000000000011</v>
      </c>
      <c r="L34" s="16">
        <f>+((L6^(1/3))*(L15^(1/3))*(L24^(1/3)))</f>
        <v>0.10000000000000005</v>
      </c>
      <c r="M34" s="16">
        <f>1-(((1-M6)^(1/3))*((1-M15)^(1/3))*((1-M24)^(1/3)))</f>
        <v>0.40000000000000013</v>
      </c>
      <c r="N34" s="16">
        <f t="shared" si="2"/>
        <v>0.50000000000000011</v>
      </c>
      <c r="O34" s="16">
        <f t="shared" si="2"/>
        <v>0.10000000000000005</v>
      </c>
      <c r="P34" s="16">
        <f>1-(((1-P6)^(1/3))*((1-P15)^(1/3))*((1-P24)^(1/3)))</f>
        <v>0.40000000000000013</v>
      </c>
      <c r="Q34" s="16">
        <f t="shared" si="3"/>
        <v>0.56462161732861704</v>
      </c>
      <c r="R34" s="16">
        <f t="shared" si="3"/>
        <v>0</v>
      </c>
      <c r="S34" s="16">
        <f t="shared" si="4"/>
        <v>0.33506002388490264</v>
      </c>
    </row>
    <row r="35" spans="1:19" x14ac:dyDescent="0.25">
      <c r="A35" s="9" t="s">
        <v>73</v>
      </c>
      <c r="B35" s="16">
        <f>+P31</f>
        <v>0.33506002388490264</v>
      </c>
      <c r="C35" s="16">
        <f>+O31</f>
        <v>0</v>
      </c>
      <c r="D35" s="16">
        <f>+N31</f>
        <v>0.56462161732861704</v>
      </c>
      <c r="E35" s="16">
        <f>+P32</f>
        <v>0.30000000000000016</v>
      </c>
      <c r="F35" s="16">
        <f>+O32</f>
        <v>0</v>
      </c>
      <c r="G35" s="16">
        <f>+N32</f>
        <v>0.59999999999999987</v>
      </c>
      <c r="H35" s="16">
        <f>+P33</f>
        <v>0.3683640402343622</v>
      </c>
      <c r="I35" s="16">
        <f>+O33</f>
        <v>0</v>
      </c>
      <c r="J35" s="16">
        <f>+N33</f>
        <v>0.53132928459130557</v>
      </c>
      <c r="K35" s="16">
        <f>+P34</f>
        <v>0.40000000000000013</v>
      </c>
      <c r="L35" s="16">
        <f>+O34</f>
        <v>0.10000000000000005</v>
      </c>
      <c r="M35" s="16">
        <f>+N34</f>
        <v>0.50000000000000011</v>
      </c>
      <c r="N35" s="16">
        <f>+((N7^(1/3))*(N16^(1/3))*(N25^(1/3)))</f>
        <v>0.50000000000000011</v>
      </c>
      <c r="O35" s="16">
        <f>+((O7^(1/3))*(O16^(1/3))*(O25^(1/3)))</f>
        <v>0.10000000000000005</v>
      </c>
      <c r="P35" s="16">
        <f>1-(((1-P7)^(1/3))*((1-P16)^(1/3))*((1-P25)^(1/3)))</f>
        <v>0.40000000000000013</v>
      </c>
      <c r="Q35" s="16">
        <f t="shared" si="3"/>
        <v>0.50000000000000011</v>
      </c>
      <c r="R35" s="16">
        <f t="shared" si="3"/>
        <v>0.10000000000000005</v>
      </c>
      <c r="S35" s="16">
        <f t="shared" si="4"/>
        <v>0.40000000000000013</v>
      </c>
    </row>
    <row r="36" spans="1:19" x14ac:dyDescent="0.25">
      <c r="A36" s="9" t="s">
        <v>74</v>
      </c>
      <c r="B36" s="16">
        <f>+S31</f>
        <v>0.30000000000000016</v>
      </c>
      <c r="C36" s="16">
        <f>+R31</f>
        <v>0</v>
      </c>
      <c r="D36" s="16">
        <f>+Q31</f>
        <v>0.59999999999999987</v>
      </c>
      <c r="E36" s="16">
        <f>+S32</f>
        <v>0.33506002388490264</v>
      </c>
      <c r="F36" s="16">
        <f>+R32</f>
        <v>0</v>
      </c>
      <c r="G36" s="16">
        <f>+Q32</f>
        <v>0.56462161732861704</v>
      </c>
      <c r="H36" s="16">
        <f>+S33</f>
        <v>0.3683640402343622</v>
      </c>
      <c r="I36" s="16">
        <f>+R33</f>
        <v>0</v>
      </c>
      <c r="J36" s="16">
        <f>+Q33</f>
        <v>0.53132928459130557</v>
      </c>
      <c r="K36" s="16">
        <f>+S34</f>
        <v>0.33506002388490264</v>
      </c>
      <c r="L36" s="16">
        <f>+R34</f>
        <v>0</v>
      </c>
      <c r="M36" s="16">
        <f>+Q34</f>
        <v>0.56462161732861704</v>
      </c>
      <c r="N36" s="16">
        <f>+S35</f>
        <v>0.40000000000000013</v>
      </c>
      <c r="O36" s="16">
        <f>+R35</f>
        <v>0.10000000000000005</v>
      </c>
      <c r="P36" s="16">
        <f>+Q35</f>
        <v>0.50000000000000011</v>
      </c>
      <c r="Q36" s="16">
        <f>+((Q8^(1/3))*(Q17^(1/3))*(Q26^(1/3)))</f>
        <v>0.50000000000000011</v>
      </c>
      <c r="R36" s="16">
        <f>+((R8^(1/3))*(R17^(1/3))*(R26^(1/3)))</f>
        <v>0.10000000000000005</v>
      </c>
      <c r="S36" s="16">
        <f t="shared" si="4"/>
        <v>0.40000000000000013</v>
      </c>
    </row>
    <row r="39" spans="1:19" x14ac:dyDescent="0.25">
      <c r="A39" s="23" t="s">
        <v>115</v>
      </c>
      <c r="E39" s="19" t="s">
        <v>75</v>
      </c>
      <c r="F39" s="19"/>
      <c r="G39" s="19" t="s">
        <v>75</v>
      </c>
      <c r="H39" s="19"/>
    </row>
    <row r="40" spans="1:19" x14ac:dyDescent="0.25">
      <c r="A40" s="16"/>
      <c r="B40" s="20" t="s">
        <v>66</v>
      </c>
      <c r="C40" s="20" t="s">
        <v>68</v>
      </c>
      <c r="D40" s="20" t="s">
        <v>67</v>
      </c>
      <c r="E40" s="9"/>
      <c r="F40" s="20" t="s">
        <v>117</v>
      </c>
      <c r="G40" s="9"/>
      <c r="H40" s="20" t="s">
        <v>116</v>
      </c>
    </row>
    <row r="41" spans="1:19" x14ac:dyDescent="0.25">
      <c r="A41" s="9" t="s">
        <v>69</v>
      </c>
      <c r="B41" s="16">
        <f>+(1-(((1-B31)^(1/6))*((1-E31)^(1/6))*((1-H31)^(1/6))*((1-K31)^(1/6))*((1-N31)^(1/6))*((1-Q31)^(1/6))))</f>
        <v>0.54978852604478667</v>
      </c>
      <c r="C41" s="16">
        <f>((C31)^(1/6))*((F31)^(1/6))*((I31)^(1/6))*((L31)^(1/6))*((O31)^(1/6))*((R31)^(1/6))</f>
        <v>0</v>
      </c>
      <c r="D41" s="16">
        <f>((D31)^(1/6))*((G31)^(1/6))*((J31)^(1/6))*((M31)^(1/6))*((P31)^(1/6))*((S31)^(1/6))</f>
        <v>0.34967411840024865</v>
      </c>
      <c r="E41" s="16">
        <f t="shared" ref="E41:E46" si="5">0.5*(1+B41-D41)</f>
        <v>0.60005720382226913</v>
      </c>
      <c r="F41" s="16">
        <f t="shared" ref="F41:F46" si="6">+E41/$E$48</f>
        <v>0.19486064907640763</v>
      </c>
      <c r="G41" s="16">
        <f>+B41+C41*0.5+(1+B41-D41)*(1-(B41+C41+D41))</f>
        <v>0.6704448549527815</v>
      </c>
      <c r="H41" s="16">
        <f t="shared" ref="H41:H46" si="7">+G41/$G$48</f>
        <v>0.19724884567119311</v>
      </c>
    </row>
    <row r="42" spans="1:19" x14ac:dyDescent="0.25">
      <c r="A42" s="9" t="s">
        <v>70</v>
      </c>
      <c r="B42" s="16">
        <f t="shared" ref="B42:B46" si="8">+(1-(((1-B32)^(1/6))*((1-E32)^(1/6))*((1-H32)^(1/6))*((1-K32)^(1/6))*((1-N32)^(1/6))*((1-Q32)^(1/6))))</f>
        <v>0.52098414328303211</v>
      </c>
      <c r="C42" s="16">
        <f t="shared" ref="C42:D42" si="9">((C32)^(1/6))*((F32)^(1/6))*((I32)^(1/6))*((L32)^(1/6))*((O32)^(1/6))*((R32)^(1/6))</f>
        <v>0</v>
      </c>
      <c r="D42" s="16">
        <f t="shared" si="9"/>
        <v>0.37760436988283508</v>
      </c>
      <c r="E42" s="16">
        <f t="shared" si="5"/>
        <v>0.57168988670009846</v>
      </c>
      <c r="F42" s="16">
        <f t="shared" si="6"/>
        <v>0.18564873762567918</v>
      </c>
      <c r="G42" s="16">
        <f t="shared" ref="G42:G46" si="10">+B42+C42*0.5+(1+B42-D42)*(1-(B42+C42+D42))</f>
        <v>0.63693598611961999</v>
      </c>
      <c r="H42" s="16">
        <f t="shared" si="7"/>
        <v>0.18739033807245251</v>
      </c>
    </row>
    <row r="43" spans="1:19" x14ac:dyDescent="0.25">
      <c r="A43" s="9" t="s">
        <v>71</v>
      </c>
      <c r="B43" s="16">
        <f t="shared" si="8"/>
        <v>0.47669944913730089</v>
      </c>
      <c r="C43" s="16">
        <f t="shared" ref="C43:D43" si="11">((C33)^(1/6))*((F33)^(1/6))*((I33)^(1/6))*((L33)^(1/6))*((O33)^(1/6))*((R33)^(1/6))</f>
        <v>0</v>
      </c>
      <c r="D43" s="16">
        <f t="shared" si="11"/>
        <v>0.42195862008637453</v>
      </c>
      <c r="E43" s="16">
        <f t="shared" si="5"/>
        <v>0.52737041452546318</v>
      </c>
      <c r="F43" s="16">
        <f t="shared" si="6"/>
        <v>0.17125657457911878</v>
      </c>
      <c r="G43" s="16">
        <f t="shared" si="10"/>
        <v>0.58358892122194306</v>
      </c>
      <c r="H43" s="16">
        <f t="shared" si="7"/>
        <v>0.17169531574022193</v>
      </c>
    </row>
    <row r="44" spans="1:19" x14ac:dyDescent="0.25">
      <c r="A44" s="9" t="s">
        <v>72</v>
      </c>
      <c r="B44" s="16">
        <f t="shared" si="8"/>
        <v>0.44611385561283301</v>
      </c>
      <c r="C44" s="16">
        <f t="shared" ref="C44:D44" si="12">((C34)^(1/6))*((F34)^(1/6))*((I34)^(1/6))*((L34)^(1/6))*((O34)^(1/6))*((R34)^(1/6))</f>
        <v>0</v>
      </c>
      <c r="D44" s="16">
        <f t="shared" si="12"/>
        <v>0.45215562108635043</v>
      </c>
      <c r="E44" s="16">
        <f t="shared" si="5"/>
        <v>0.49697911726324129</v>
      </c>
      <c r="F44" s="16">
        <f t="shared" si="6"/>
        <v>0.16138740231842769</v>
      </c>
      <c r="G44" s="16">
        <f t="shared" si="10"/>
        <v>0.54722974695036786</v>
      </c>
      <c r="H44" s="16">
        <f t="shared" si="7"/>
        <v>0.16099823140637159</v>
      </c>
    </row>
    <row r="45" spans="1:19" x14ac:dyDescent="0.25">
      <c r="A45" s="9" t="s">
        <v>73</v>
      </c>
      <c r="B45" s="16">
        <f t="shared" si="8"/>
        <v>0.40560780472368718</v>
      </c>
      <c r="C45" s="16">
        <f t="shared" ref="C45:D45" si="13">((C35)^(1/6))*((F35)^(1/6))*((I35)^(1/6))*((L35)^(1/6))*((O35)^(1/6))*((R35)^(1/6))</f>
        <v>0</v>
      </c>
      <c r="D45" s="16">
        <f t="shared" si="13"/>
        <v>0.49324241486609405</v>
      </c>
      <c r="E45" s="16">
        <f t="shared" si="5"/>
        <v>0.45618269492879648</v>
      </c>
      <c r="F45" s="16">
        <f t="shared" si="6"/>
        <v>0.14813930316146837</v>
      </c>
      <c r="G45" s="16">
        <f t="shared" si="10"/>
        <v>0.49789336356166641</v>
      </c>
      <c r="H45" s="16">
        <f t="shared" si="7"/>
        <v>0.14648317531917385</v>
      </c>
    </row>
    <row r="46" spans="1:19" x14ac:dyDescent="0.25">
      <c r="A46" s="9" t="s">
        <v>74</v>
      </c>
      <c r="B46" s="16">
        <f t="shared" si="8"/>
        <v>0.37668367024510241</v>
      </c>
      <c r="C46" s="16">
        <f t="shared" ref="C46:D46" si="14">((C36)^(1/6))*((F36)^(1/6))*((I36)^(1/6))*((L36)^(1/6))*((O36)^(1/6))*((R36)^(1/6))</f>
        <v>0</v>
      </c>
      <c r="D46" s="16">
        <f t="shared" si="14"/>
        <v>0.52240821824924621</v>
      </c>
      <c r="E46" s="16">
        <f t="shared" si="5"/>
        <v>0.4271377259979281</v>
      </c>
      <c r="F46" s="16">
        <f t="shared" si="6"/>
        <v>0.13870733323889833</v>
      </c>
      <c r="G46" s="16">
        <f t="shared" si="10"/>
        <v>0.46288699281164103</v>
      </c>
      <c r="H46" s="16">
        <f t="shared" si="7"/>
        <v>0.13618409379058694</v>
      </c>
    </row>
    <row r="48" spans="1:19" x14ac:dyDescent="0.25">
      <c r="E48" s="16">
        <f>SUM(E41:E47)</f>
        <v>3.0794170432377967</v>
      </c>
      <c r="F48" s="16">
        <f>SUM(F41:F47)</f>
        <v>1</v>
      </c>
      <c r="G48" s="16">
        <f>SUM(G41:G47)</f>
        <v>3.3989798656180201</v>
      </c>
      <c r="H48" s="16">
        <f>SUM(H41:H47)</f>
        <v>0.99999999999999989</v>
      </c>
    </row>
  </sheetData>
  <sheetProtection algorithmName="SHA-512" hashValue="IjlTRpWlWDFDMxCOz++VZoa/XKNUlzJEVq7ux1qwZWy3NXeyC9C3dSXYv+p0+T0AVvBXmfuJ0mQ5+NQn7cWK8A==" saltValue="0sHD/JEVEFsZHfSdiGgxJw==" spinCount="100000" sheet="1" objects="1" scenarios="1"/>
  <mergeCells count="26">
    <mergeCell ref="E39:F39"/>
    <mergeCell ref="G39:H39"/>
    <mergeCell ref="Q29:S29"/>
    <mergeCell ref="B29:D29"/>
    <mergeCell ref="E29:G29"/>
    <mergeCell ref="H29:J29"/>
    <mergeCell ref="K29:M29"/>
    <mergeCell ref="N29:P29"/>
    <mergeCell ref="Q10:S10"/>
    <mergeCell ref="K1:M1"/>
    <mergeCell ref="N1:P1"/>
    <mergeCell ref="Q1:S1"/>
    <mergeCell ref="B1:D1"/>
    <mergeCell ref="E1:G1"/>
    <mergeCell ref="H1:J1"/>
    <mergeCell ref="B10:D10"/>
    <mergeCell ref="E10:G10"/>
    <mergeCell ref="H10:J10"/>
    <mergeCell ref="K10:M10"/>
    <mergeCell ref="N10:P10"/>
    <mergeCell ref="K19:M19"/>
    <mergeCell ref="N19:P19"/>
    <mergeCell ref="Q19:S19"/>
    <mergeCell ref="B19:D19"/>
    <mergeCell ref="E19:G19"/>
    <mergeCell ref="H19:J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01964-B92B-4D17-8B41-695BEBD40F38}">
  <dimension ref="A1:V53"/>
  <sheetViews>
    <sheetView topLeftCell="C12" workbookViewId="0">
      <selection activeCell="C12" sqref="A1:XFD1048576"/>
    </sheetView>
  </sheetViews>
  <sheetFormatPr baseColWidth="10" defaultRowHeight="15.75" x14ac:dyDescent="0.25"/>
  <cols>
    <col min="1" max="1" width="15" style="5" customWidth="1"/>
    <col min="2" max="2" width="16.25" style="5" customWidth="1"/>
    <col min="3" max="3" width="11.375" style="5" bestFit="1" customWidth="1"/>
    <col min="4" max="16384" width="11" style="5"/>
  </cols>
  <sheetData>
    <row r="1" spans="1:22" x14ac:dyDescent="0.25">
      <c r="A1" s="9" t="s">
        <v>76</v>
      </c>
      <c r="B1" s="19" t="s">
        <v>79</v>
      </c>
      <c r="C1" s="19"/>
      <c r="D1" s="19"/>
      <c r="E1" s="19" t="s">
        <v>80</v>
      </c>
      <c r="F1" s="19"/>
      <c r="G1" s="19"/>
      <c r="H1" s="19" t="s">
        <v>81</v>
      </c>
      <c r="I1" s="19"/>
      <c r="J1" s="19"/>
      <c r="K1" s="19" t="s">
        <v>82</v>
      </c>
      <c r="L1" s="19"/>
      <c r="M1" s="19"/>
      <c r="N1" s="19" t="s">
        <v>83</v>
      </c>
      <c r="O1" s="19"/>
      <c r="P1" s="19"/>
      <c r="Q1" s="19" t="s">
        <v>84</v>
      </c>
      <c r="R1" s="19"/>
      <c r="S1" s="19"/>
      <c r="T1" s="19" t="s">
        <v>85</v>
      </c>
      <c r="U1" s="19"/>
      <c r="V1" s="19"/>
    </row>
    <row r="2" spans="1:22" x14ac:dyDescent="0.25">
      <c r="A2" s="9"/>
      <c r="B2" s="20" t="s">
        <v>66</v>
      </c>
      <c r="C2" s="20" t="s">
        <v>68</v>
      </c>
      <c r="D2" s="20" t="s">
        <v>67</v>
      </c>
      <c r="E2" s="20" t="s">
        <v>66</v>
      </c>
      <c r="F2" s="20" t="s">
        <v>68</v>
      </c>
      <c r="G2" s="20" t="s">
        <v>67</v>
      </c>
      <c r="H2" s="20" t="s">
        <v>66</v>
      </c>
      <c r="I2" s="20" t="s">
        <v>68</v>
      </c>
      <c r="J2" s="20" t="s">
        <v>67</v>
      </c>
      <c r="K2" s="20" t="s">
        <v>66</v>
      </c>
      <c r="L2" s="20" t="s">
        <v>68</v>
      </c>
      <c r="M2" s="20" t="s">
        <v>67</v>
      </c>
      <c r="N2" s="20" t="s">
        <v>66</v>
      </c>
      <c r="O2" s="20" t="s">
        <v>68</v>
      </c>
      <c r="P2" s="20" t="s">
        <v>67</v>
      </c>
      <c r="Q2" s="20" t="s">
        <v>66</v>
      </c>
      <c r="R2" s="20" t="s">
        <v>68</v>
      </c>
      <c r="S2" s="20" t="s">
        <v>67</v>
      </c>
      <c r="T2" s="20" t="s">
        <v>66</v>
      </c>
      <c r="U2" s="20" t="s">
        <v>68</v>
      </c>
      <c r="V2" s="20" t="s">
        <v>67</v>
      </c>
    </row>
    <row r="3" spans="1:22" x14ac:dyDescent="0.25">
      <c r="A3" s="9" t="s">
        <v>79</v>
      </c>
      <c r="B3" s="16">
        <v>0.5</v>
      </c>
      <c r="C3" s="16">
        <v>0.1</v>
      </c>
      <c r="D3" s="16">
        <v>0.4</v>
      </c>
      <c r="E3" s="16">
        <v>0.5</v>
      </c>
      <c r="F3" s="16">
        <v>0.1</v>
      </c>
      <c r="G3" s="16">
        <v>0.4</v>
      </c>
      <c r="H3" s="16">
        <v>0.5</v>
      </c>
      <c r="I3" s="16">
        <v>0.1</v>
      </c>
      <c r="J3" s="16">
        <v>0.4</v>
      </c>
      <c r="K3" s="16">
        <v>0.5</v>
      </c>
      <c r="L3" s="16">
        <v>0.1</v>
      </c>
      <c r="M3" s="16">
        <v>0.4</v>
      </c>
      <c r="N3" s="16">
        <v>0.6</v>
      </c>
      <c r="O3" s="16">
        <v>0</v>
      </c>
      <c r="P3" s="16">
        <v>0.3</v>
      </c>
      <c r="Q3" s="16">
        <v>0.6</v>
      </c>
      <c r="R3" s="16">
        <v>0</v>
      </c>
      <c r="S3" s="16">
        <v>0.3</v>
      </c>
      <c r="T3" s="16">
        <v>0.6</v>
      </c>
      <c r="U3" s="16">
        <v>0</v>
      </c>
      <c r="V3" s="16">
        <v>0.3</v>
      </c>
    </row>
    <row r="4" spans="1:22" x14ac:dyDescent="0.25">
      <c r="A4" s="9" t="s">
        <v>80</v>
      </c>
      <c r="B4" s="16"/>
      <c r="C4" s="16"/>
      <c r="D4" s="16"/>
      <c r="E4" s="16">
        <v>0.5</v>
      </c>
      <c r="F4" s="16">
        <v>0.1</v>
      </c>
      <c r="G4" s="16">
        <v>0.4</v>
      </c>
      <c r="H4" s="16">
        <v>0.5</v>
      </c>
      <c r="I4" s="16">
        <v>0.1</v>
      </c>
      <c r="J4" s="16">
        <v>0.4</v>
      </c>
      <c r="K4" s="16">
        <v>0.5</v>
      </c>
      <c r="L4" s="16">
        <v>0.1</v>
      </c>
      <c r="M4" s="16">
        <v>0.4</v>
      </c>
      <c r="N4" s="16">
        <v>0.6</v>
      </c>
      <c r="O4" s="16">
        <v>0</v>
      </c>
      <c r="P4" s="16">
        <v>0.3</v>
      </c>
      <c r="Q4" s="16">
        <v>0.6</v>
      </c>
      <c r="R4" s="16">
        <v>0</v>
      </c>
      <c r="S4" s="16">
        <v>0.3</v>
      </c>
      <c r="T4" s="16">
        <v>0.6</v>
      </c>
      <c r="U4" s="16">
        <v>0</v>
      </c>
      <c r="V4" s="16">
        <v>0.3</v>
      </c>
    </row>
    <row r="5" spans="1:22" x14ac:dyDescent="0.25">
      <c r="A5" s="9" t="s">
        <v>81</v>
      </c>
      <c r="B5" s="16"/>
      <c r="C5" s="16"/>
      <c r="D5" s="16"/>
      <c r="E5" s="16"/>
      <c r="F5" s="16"/>
      <c r="G5" s="16"/>
      <c r="H5" s="16">
        <v>0.5</v>
      </c>
      <c r="I5" s="16">
        <v>0.1</v>
      </c>
      <c r="J5" s="16">
        <v>0.4</v>
      </c>
      <c r="K5" s="16">
        <v>0.5</v>
      </c>
      <c r="L5" s="16">
        <v>0.1</v>
      </c>
      <c r="M5" s="16">
        <v>0.4</v>
      </c>
      <c r="N5" s="16">
        <v>0.6</v>
      </c>
      <c r="O5" s="16">
        <v>0</v>
      </c>
      <c r="P5" s="16">
        <v>0.3</v>
      </c>
      <c r="Q5" s="16">
        <v>0.6</v>
      </c>
      <c r="R5" s="16">
        <v>0</v>
      </c>
      <c r="S5" s="16">
        <v>0.3</v>
      </c>
      <c r="T5" s="16">
        <v>0.6</v>
      </c>
      <c r="U5" s="16">
        <v>0</v>
      </c>
      <c r="V5" s="16">
        <v>0.3</v>
      </c>
    </row>
    <row r="6" spans="1:22" x14ac:dyDescent="0.25">
      <c r="A6" s="9" t="s">
        <v>82</v>
      </c>
      <c r="B6" s="16"/>
      <c r="C6" s="16"/>
      <c r="D6" s="16"/>
      <c r="E6" s="16"/>
      <c r="F6" s="16"/>
      <c r="G6" s="16"/>
      <c r="H6" s="16"/>
      <c r="I6" s="16"/>
      <c r="J6" s="16"/>
      <c r="K6" s="16">
        <v>0.5</v>
      </c>
      <c r="L6" s="16">
        <v>0.1</v>
      </c>
      <c r="M6" s="16">
        <v>0.4</v>
      </c>
      <c r="N6" s="16">
        <v>0.5</v>
      </c>
      <c r="O6" s="16">
        <v>0.1</v>
      </c>
      <c r="P6" s="16">
        <v>0.4</v>
      </c>
      <c r="Q6" s="16">
        <v>0.6</v>
      </c>
      <c r="R6" s="16">
        <v>0</v>
      </c>
      <c r="S6" s="16">
        <v>0.3</v>
      </c>
      <c r="T6" s="16">
        <v>0.6</v>
      </c>
      <c r="U6" s="16">
        <v>0</v>
      </c>
      <c r="V6" s="16">
        <v>0.3</v>
      </c>
    </row>
    <row r="7" spans="1:22" x14ac:dyDescent="0.25">
      <c r="A7" s="9" t="s">
        <v>83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>
        <v>0.5</v>
      </c>
      <c r="O7" s="16">
        <v>0.1</v>
      </c>
      <c r="P7" s="16">
        <v>0.4</v>
      </c>
      <c r="Q7" s="16">
        <v>0.5</v>
      </c>
      <c r="R7" s="16">
        <v>0.1</v>
      </c>
      <c r="S7" s="16">
        <v>0.4</v>
      </c>
      <c r="T7" s="16">
        <v>0.6</v>
      </c>
      <c r="U7" s="16">
        <v>0</v>
      </c>
      <c r="V7" s="16">
        <v>0.3</v>
      </c>
    </row>
    <row r="8" spans="1:22" x14ac:dyDescent="0.25">
      <c r="A8" s="9" t="s">
        <v>84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>
        <v>0.5</v>
      </c>
      <c r="R8" s="16">
        <v>0.1</v>
      </c>
      <c r="S8" s="16">
        <v>0.4</v>
      </c>
      <c r="T8" s="16">
        <v>0.5</v>
      </c>
      <c r="U8" s="16">
        <v>0.1</v>
      </c>
      <c r="V8" s="16">
        <v>0.4</v>
      </c>
    </row>
    <row r="9" spans="1:22" x14ac:dyDescent="0.25">
      <c r="A9" s="9" t="s">
        <v>85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>
        <v>0.5</v>
      </c>
      <c r="U9" s="16">
        <v>0.1</v>
      </c>
      <c r="V9" s="16">
        <v>0.4</v>
      </c>
    </row>
    <row r="11" spans="1:22" x14ac:dyDescent="0.25">
      <c r="A11" s="9" t="s">
        <v>77</v>
      </c>
      <c r="B11" s="19" t="s">
        <v>79</v>
      </c>
      <c r="C11" s="19"/>
      <c r="D11" s="19"/>
      <c r="E11" s="19" t="s">
        <v>80</v>
      </c>
      <c r="F11" s="19"/>
      <c r="G11" s="19"/>
      <c r="H11" s="19" t="s">
        <v>81</v>
      </c>
      <c r="I11" s="19"/>
      <c r="J11" s="19"/>
      <c r="K11" s="19" t="s">
        <v>82</v>
      </c>
      <c r="L11" s="19"/>
      <c r="M11" s="19"/>
      <c r="N11" s="19" t="s">
        <v>83</v>
      </c>
      <c r="O11" s="19"/>
      <c r="P11" s="19"/>
      <c r="Q11" s="19" t="s">
        <v>84</v>
      </c>
      <c r="R11" s="19"/>
      <c r="S11" s="19"/>
      <c r="T11" s="19" t="s">
        <v>85</v>
      </c>
      <c r="U11" s="19"/>
      <c r="V11" s="19"/>
    </row>
    <row r="12" spans="1:22" x14ac:dyDescent="0.25">
      <c r="A12" s="9"/>
      <c r="B12" s="20" t="s">
        <v>66</v>
      </c>
      <c r="C12" s="20" t="s">
        <v>68</v>
      </c>
      <c r="D12" s="20" t="s">
        <v>67</v>
      </c>
      <c r="E12" s="20" t="s">
        <v>66</v>
      </c>
      <c r="F12" s="20" t="s">
        <v>68</v>
      </c>
      <c r="G12" s="20" t="s">
        <v>67</v>
      </c>
      <c r="H12" s="20" t="s">
        <v>66</v>
      </c>
      <c r="I12" s="20" t="s">
        <v>68</v>
      </c>
      <c r="J12" s="20" t="s">
        <v>67</v>
      </c>
      <c r="K12" s="20" t="s">
        <v>66</v>
      </c>
      <c r="L12" s="20" t="s">
        <v>68</v>
      </c>
      <c r="M12" s="20" t="s">
        <v>67</v>
      </c>
      <c r="N12" s="20" t="s">
        <v>66</v>
      </c>
      <c r="O12" s="20" t="s">
        <v>68</v>
      </c>
      <c r="P12" s="20" t="s">
        <v>67</v>
      </c>
      <c r="Q12" s="20" t="s">
        <v>66</v>
      </c>
      <c r="R12" s="20" t="s">
        <v>68</v>
      </c>
      <c r="S12" s="20" t="s">
        <v>67</v>
      </c>
      <c r="T12" s="20" t="s">
        <v>66</v>
      </c>
      <c r="U12" s="20" t="s">
        <v>68</v>
      </c>
      <c r="V12" s="20" t="s">
        <v>67</v>
      </c>
    </row>
    <row r="13" spans="1:22" x14ac:dyDescent="0.25">
      <c r="A13" s="9" t="s">
        <v>79</v>
      </c>
      <c r="B13" s="16">
        <v>0.5</v>
      </c>
      <c r="C13" s="16">
        <v>0.1</v>
      </c>
      <c r="D13" s="16">
        <v>0.4</v>
      </c>
      <c r="E13" s="16">
        <v>0.6</v>
      </c>
      <c r="F13" s="16">
        <v>0</v>
      </c>
      <c r="G13" s="16">
        <v>0.3</v>
      </c>
      <c r="H13" s="16">
        <v>0.6</v>
      </c>
      <c r="I13" s="16">
        <v>0</v>
      </c>
      <c r="J13" s="16">
        <v>0.3</v>
      </c>
      <c r="K13" s="16">
        <v>0.6</v>
      </c>
      <c r="L13" s="16">
        <v>0</v>
      </c>
      <c r="M13" s="16">
        <v>0.3</v>
      </c>
      <c r="N13" s="16">
        <v>0.5</v>
      </c>
      <c r="O13" s="16">
        <v>0.1</v>
      </c>
      <c r="P13" s="16">
        <v>0.4</v>
      </c>
      <c r="Q13" s="16">
        <v>0.6</v>
      </c>
      <c r="R13" s="16">
        <v>0</v>
      </c>
      <c r="S13" s="16">
        <v>0.3</v>
      </c>
      <c r="T13" s="16">
        <v>0.6</v>
      </c>
      <c r="U13" s="16">
        <v>0</v>
      </c>
      <c r="V13" s="16">
        <v>0.3</v>
      </c>
    </row>
    <row r="14" spans="1:22" x14ac:dyDescent="0.25">
      <c r="A14" s="9" t="s">
        <v>80</v>
      </c>
      <c r="B14" s="16"/>
      <c r="C14" s="16"/>
      <c r="D14" s="16"/>
      <c r="E14" s="16">
        <v>0.5</v>
      </c>
      <c r="F14" s="16">
        <v>0.1</v>
      </c>
      <c r="G14" s="16">
        <v>0.4</v>
      </c>
      <c r="H14" s="16">
        <v>0.6</v>
      </c>
      <c r="I14" s="16">
        <v>0</v>
      </c>
      <c r="J14" s="16">
        <v>0.3</v>
      </c>
      <c r="K14" s="16">
        <v>0.6</v>
      </c>
      <c r="L14" s="16">
        <v>0</v>
      </c>
      <c r="M14" s="16">
        <v>0.3</v>
      </c>
      <c r="N14" s="16">
        <v>0.6</v>
      </c>
      <c r="O14" s="16">
        <v>0</v>
      </c>
      <c r="P14" s="16">
        <v>0.3</v>
      </c>
      <c r="Q14" s="16">
        <v>0.5</v>
      </c>
      <c r="R14" s="16">
        <v>0.1</v>
      </c>
      <c r="S14" s="16">
        <v>0.4</v>
      </c>
      <c r="T14" s="16">
        <v>0.6</v>
      </c>
      <c r="U14" s="16">
        <v>0</v>
      </c>
      <c r="V14" s="16">
        <v>0.3</v>
      </c>
    </row>
    <row r="15" spans="1:22" x14ac:dyDescent="0.25">
      <c r="A15" s="9" t="s">
        <v>81</v>
      </c>
      <c r="B15" s="16"/>
      <c r="C15" s="16"/>
      <c r="D15" s="16"/>
      <c r="E15" s="16"/>
      <c r="F15" s="16"/>
      <c r="G15" s="16"/>
      <c r="H15" s="16">
        <v>0.5</v>
      </c>
      <c r="I15" s="16">
        <v>0.1</v>
      </c>
      <c r="J15" s="16">
        <v>0.4</v>
      </c>
      <c r="K15" s="16">
        <v>0.6</v>
      </c>
      <c r="L15" s="16">
        <v>0</v>
      </c>
      <c r="M15" s="16">
        <v>0.3</v>
      </c>
      <c r="N15" s="16">
        <v>0.5</v>
      </c>
      <c r="O15" s="16">
        <v>0.1</v>
      </c>
      <c r="P15" s="16">
        <v>0.4</v>
      </c>
      <c r="Q15" s="16">
        <v>0.5</v>
      </c>
      <c r="R15" s="16">
        <v>0.1</v>
      </c>
      <c r="S15" s="16">
        <v>0.4</v>
      </c>
      <c r="T15" s="16">
        <v>0.6</v>
      </c>
      <c r="U15" s="16">
        <v>0</v>
      </c>
      <c r="V15" s="16">
        <v>0.3</v>
      </c>
    </row>
    <row r="16" spans="1:22" x14ac:dyDescent="0.25">
      <c r="A16" s="9" t="s">
        <v>82</v>
      </c>
      <c r="B16" s="16"/>
      <c r="C16" s="16"/>
      <c r="D16" s="16"/>
      <c r="E16" s="16"/>
      <c r="F16" s="16"/>
      <c r="G16" s="16"/>
      <c r="H16" s="16"/>
      <c r="I16" s="16"/>
      <c r="J16" s="16"/>
      <c r="K16" s="16">
        <v>0.5</v>
      </c>
      <c r="L16" s="16">
        <v>0.1</v>
      </c>
      <c r="M16" s="16">
        <v>0.4</v>
      </c>
      <c r="N16" s="16">
        <v>0.5</v>
      </c>
      <c r="O16" s="16">
        <v>0.1</v>
      </c>
      <c r="P16" s="16">
        <v>0.4</v>
      </c>
      <c r="Q16" s="16">
        <v>0.5</v>
      </c>
      <c r="R16" s="16">
        <v>0.1</v>
      </c>
      <c r="S16" s="16">
        <v>0.4</v>
      </c>
      <c r="T16" s="16">
        <v>0.5</v>
      </c>
      <c r="U16" s="16">
        <v>0.1</v>
      </c>
      <c r="V16" s="16">
        <v>0.4</v>
      </c>
    </row>
    <row r="17" spans="1:22" x14ac:dyDescent="0.25">
      <c r="A17" s="9" t="s">
        <v>83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>
        <v>0.5</v>
      </c>
      <c r="O17" s="16">
        <v>0.1</v>
      </c>
      <c r="P17" s="16">
        <v>0.4</v>
      </c>
      <c r="Q17" s="16">
        <v>0.5</v>
      </c>
      <c r="R17" s="16">
        <v>0.1</v>
      </c>
      <c r="S17" s="16">
        <v>0.4</v>
      </c>
      <c r="T17" s="16">
        <v>0.5</v>
      </c>
      <c r="U17" s="16">
        <v>0.1</v>
      </c>
      <c r="V17" s="16">
        <v>0.4</v>
      </c>
    </row>
    <row r="18" spans="1:22" x14ac:dyDescent="0.25">
      <c r="A18" s="9" t="s">
        <v>84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>
        <v>0.5</v>
      </c>
      <c r="R18" s="16">
        <v>0.1</v>
      </c>
      <c r="S18" s="16">
        <v>0.4</v>
      </c>
      <c r="T18" s="16">
        <v>0.5</v>
      </c>
      <c r="U18" s="16">
        <v>0.1</v>
      </c>
      <c r="V18" s="16">
        <v>0.4</v>
      </c>
    </row>
    <row r="19" spans="1:22" x14ac:dyDescent="0.25">
      <c r="A19" s="9" t="s">
        <v>85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>
        <v>0.5</v>
      </c>
      <c r="U19" s="16">
        <v>0.1</v>
      </c>
      <c r="V19" s="16">
        <v>0.4</v>
      </c>
    </row>
    <row r="21" spans="1:22" x14ac:dyDescent="0.25">
      <c r="A21" s="9" t="s">
        <v>78</v>
      </c>
      <c r="B21" s="19" t="s">
        <v>79</v>
      </c>
      <c r="C21" s="19"/>
      <c r="D21" s="19"/>
      <c r="E21" s="19" t="s">
        <v>80</v>
      </c>
      <c r="F21" s="19"/>
      <c r="G21" s="19"/>
      <c r="H21" s="19" t="s">
        <v>81</v>
      </c>
      <c r="I21" s="19"/>
      <c r="J21" s="19"/>
      <c r="K21" s="19" t="s">
        <v>82</v>
      </c>
      <c r="L21" s="19"/>
      <c r="M21" s="19"/>
      <c r="N21" s="19" t="s">
        <v>83</v>
      </c>
      <c r="O21" s="19"/>
      <c r="P21" s="19"/>
      <c r="Q21" s="19" t="s">
        <v>84</v>
      </c>
      <c r="R21" s="19"/>
      <c r="S21" s="19"/>
      <c r="T21" s="19" t="s">
        <v>85</v>
      </c>
      <c r="U21" s="19"/>
      <c r="V21" s="19"/>
    </row>
    <row r="22" spans="1:22" x14ac:dyDescent="0.25">
      <c r="A22" s="9"/>
      <c r="B22" s="20" t="s">
        <v>66</v>
      </c>
      <c r="C22" s="20" t="s">
        <v>68</v>
      </c>
      <c r="D22" s="20" t="s">
        <v>67</v>
      </c>
      <c r="E22" s="20" t="s">
        <v>66</v>
      </c>
      <c r="F22" s="20" t="s">
        <v>68</v>
      </c>
      <c r="G22" s="20" t="s">
        <v>67</v>
      </c>
      <c r="H22" s="20" t="s">
        <v>66</v>
      </c>
      <c r="I22" s="20" t="s">
        <v>68</v>
      </c>
      <c r="J22" s="20" t="s">
        <v>67</v>
      </c>
      <c r="K22" s="20" t="s">
        <v>66</v>
      </c>
      <c r="L22" s="20" t="s">
        <v>68</v>
      </c>
      <c r="M22" s="20" t="s">
        <v>67</v>
      </c>
      <c r="N22" s="20" t="s">
        <v>66</v>
      </c>
      <c r="O22" s="20" t="s">
        <v>68</v>
      </c>
      <c r="P22" s="20" t="s">
        <v>67</v>
      </c>
      <c r="Q22" s="20" t="s">
        <v>66</v>
      </c>
      <c r="R22" s="20" t="s">
        <v>68</v>
      </c>
      <c r="S22" s="20" t="s">
        <v>67</v>
      </c>
      <c r="T22" s="20" t="s">
        <v>66</v>
      </c>
      <c r="U22" s="20" t="s">
        <v>68</v>
      </c>
      <c r="V22" s="20" t="s">
        <v>67</v>
      </c>
    </row>
    <row r="23" spans="1:22" x14ac:dyDescent="0.25">
      <c r="A23" s="9" t="s">
        <v>79</v>
      </c>
      <c r="B23" s="16">
        <v>0.5</v>
      </c>
      <c r="C23" s="16">
        <v>0.1</v>
      </c>
      <c r="D23" s="16">
        <v>0.4</v>
      </c>
      <c r="E23" s="16">
        <v>0.5</v>
      </c>
      <c r="F23" s="16">
        <v>0.1</v>
      </c>
      <c r="G23" s="16">
        <v>0.4</v>
      </c>
      <c r="H23" s="16">
        <v>0.5</v>
      </c>
      <c r="I23" s="16">
        <v>0.1</v>
      </c>
      <c r="J23" s="16">
        <v>0.4</v>
      </c>
      <c r="K23" s="16">
        <v>0.5</v>
      </c>
      <c r="L23" s="16">
        <v>0.1</v>
      </c>
      <c r="M23" s="16">
        <v>0.4</v>
      </c>
      <c r="N23" s="16">
        <v>0.6</v>
      </c>
      <c r="O23" s="16">
        <v>0</v>
      </c>
      <c r="P23" s="16">
        <v>0.3</v>
      </c>
      <c r="Q23" s="16">
        <v>0.6</v>
      </c>
      <c r="R23" s="16">
        <v>0</v>
      </c>
      <c r="S23" s="16">
        <v>0.3</v>
      </c>
      <c r="T23" s="16">
        <v>0.6</v>
      </c>
      <c r="U23" s="16">
        <v>0</v>
      </c>
      <c r="V23" s="16">
        <v>0.3</v>
      </c>
    </row>
    <row r="24" spans="1:22" x14ac:dyDescent="0.25">
      <c r="A24" s="9" t="s">
        <v>80</v>
      </c>
      <c r="B24" s="16"/>
      <c r="C24" s="16"/>
      <c r="D24" s="16"/>
      <c r="E24" s="16">
        <v>0.5</v>
      </c>
      <c r="F24" s="16">
        <v>0.1</v>
      </c>
      <c r="G24" s="16">
        <v>0.4</v>
      </c>
      <c r="H24" s="16">
        <v>0.5</v>
      </c>
      <c r="I24" s="16">
        <v>0.1</v>
      </c>
      <c r="J24" s="16">
        <v>0.4</v>
      </c>
      <c r="K24" s="16">
        <v>0.5</v>
      </c>
      <c r="L24" s="16">
        <v>0.1</v>
      </c>
      <c r="M24" s="16">
        <v>0.4</v>
      </c>
      <c r="N24" s="16">
        <v>0.6</v>
      </c>
      <c r="O24" s="16">
        <v>0</v>
      </c>
      <c r="P24" s="16">
        <v>0.3</v>
      </c>
      <c r="Q24" s="16">
        <v>0.6</v>
      </c>
      <c r="R24" s="16">
        <v>0</v>
      </c>
      <c r="S24" s="16">
        <v>0.3</v>
      </c>
      <c r="T24" s="16">
        <v>0.6</v>
      </c>
      <c r="U24" s="16">
        <v>0</v>
      </c>
      <c r="V24" s="16">
        <v>0.3</v>
      </c>
    </row>
    <row r="25" spans="1:22" x14ac:dyDescent="0.25">
      <c r="A25" s="9" t="s">
        <v>81</v>
      </c>
      <c r="B25" s="16"/>
      <c r="C25" s="16"/>
      <c r="D25" s="16"/>
      <c r="E25" s="16"/>
      <c r="F25" s="16"/>
      <c r="G25" s="16"/>
      <c r="H25" s="16">
        <v>0.5</v>
      </c>
      <c r="I25" s="16">
        <v>0.1</v>
      </c>
      <c r="J25" s="16">
        <v>0.4</v>
      </c>
      <c r="K25" s="16">
        <v>0.5</v>
      </c>
      <c r="L25" s="16">
        <v>0.1</v>
      </c>
      <c r="M25" s="16">
        <v>0.4</v>
      </c>
      <c r="N25" s="16">
        <v>0.6</v>
      </c>
      <c r="O25" s="16">
        <v>0</v>
      </c>
      <c r="P25" s="16">
        <v>0.3</v>
      </c>
      <c r="Q25" s="16">
        <v>0.6</v>
      </c>
      <c r="R25" s="16">
        <v>0</v>
      </c>
      <c r="S25" s="16">
        <v>0.3</v>
      </c>
      <c r="T25" s="16">
        <v>0.6</v>
      </c>
      <c r="U25" s="16">
        <v>0</v>
      </c>
      <c r="V25" s="16">
        <v>0.3</v>
      </c>
    </row>
    <row r="26" spans="1:22" x14ac:dyDescent="0.25">
      <c r="A26" s="9" t="s">
        <v>82</v>
      </c>
      <c r="B26" s="16"/>
      <c r="C26" s="16"/>
      <c r="D26" s="16"/>
      <c r="E26" s="16"/>
      <c r="F26" s="16"/>
      <c r="G26" s="16"/>
      <c r="H26" s="16"/>
      <c r="I26" s="16"/>
      <c r="J26" s="16"/>
      <c r="K26" s="16">
        <v>0.5</v>
      </c>
      <c r="L26" s="16">
        <v>0.1</v>
      </c>
      <c r="M26" s="16">
        <v>0.4</v>
      </c>
      <c r="N26" s="16">
        <v>0.5</v>
      </c>
      <c r="O26" s="16">
        <v>0.1</v>
      </c>
      <c r="P26" s="16">
        <v>0.4</v>
      </c>
      <c r="Q26" s="16">
        <v>0.6</v>
      </c>
      <c r="R26" s="16">
        <v>0</v>
      </c>
      <c r="S26" s="16">
        <v>0.3</v>
      </c>
      <c r="T26" s="16">
        <v>0.6</v>
      </c>
      <c r="U26" s="16">
        <v>0</v>
      </c>
      <c r="V26" s="16">
        <v>0.3</v>
      </c>
    </row>
    <row r="27" spans="1:22" x14ac:dyDescent="0.25">
      <c r="A27" s="9" t="s">
        <v>83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>
        <v>0.5</v>
      </c>
      <c r="O27" s="16">
        <v>0.1</v>
      </c>
      <c r="P27" s="16">
        <v>0.4</v>
      </c>
      <c r="Q27" s="16">
        <v>0.5</v>
      </c>
      <c r="R27" s="16">
        <v>0.1</v>
      </c>
      <c r="S27" s="16">
        <v>0.4</v>
      </c>
      <c r="T27" s="16">
        <v>0.6</v>
      </c>
      <c r="U27" s="16">
        <v>0</v>
      </c>
      <c r="V27" s="16">
        <v>0.3</v>
      </c>
    </row>
    <row r="28" spans="1:22" x14ac:dyDescent="0.25">
      <c r="A28" s="9" t="s">
        <v>84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>
        <v>0.5</v>
      </c>
      <c r="R28" s="16">
        <v>0.1</v>
      </c>
      <c r="S28" s="16">
        <v>0.4</v>
      </c>
      <c r="T28" s="16">
        <v>0.5</v>
      </c>
      <c r="U28" s="16">
        <v>0.1</v>
      </c>
      <c r="V28" s="16">
        <v>0.4</v>
      </c>
    </row>
    <row r="29" spans="1:22" x14ac:dyDescent="0.25">
      <c r="A29" s="9" t="s">
        <v>85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>
        <v>0.5</v>
      </c>
      <c r="U29" s="16">
        <v>0.1</v>
      </c>
      <c r="V29" s="16">
        <v>0.4</v>
      </c>
    </row>
    <row r="31" spans="1:22" x14ac:dyDescent="0.25">
      <c r="A31" s="21" t="s">
        <v>114</v>
      </c>
    </row>
    <row r="32" spans="1:22" x14ac:dyDescent="0.25">
      <c r="A32" s="9"/>
      <c r="B32" s="19" t="s">
        <v>79</v>
      </c>
      <c r="C32" s="19"/>
      <c r="D32" s="19"/>
      <c r="E32" s="19" t="s">
        <v>80</v>
      </c>
      <c r="F32" s="19"/>
      <c r="G32" s="19"/>
      <c r="H32" s="19" t="s">
        <v>81</v>
      </c>
      <c r="I32" s="19"/>
      <c r="J32" s="19"/>
      <c r="K32" s="19" t="s">
        <v>82</v>
      </c>
      <c r="L32" s="19"/>
      <c r="M32" s="19"/>
      <c r="N32" s="19" t="s">
        <v>83</v>
      </c>
      <c r="O32" s="19"/>
      <c r="P32" s="19"/>
      <c r="Q32" s="19" t="s">
        <v>84</v>
      </c>
      <c r="R32" s="19"/>
      <c r="S32" s="19"/>
      <c r="T32" s="19" t="s">
        <v>85</v>
      </c>
      <c r="U32" s="19"/>
      <c r="V32" s="19"/>
    </row>
    <row r="33" spans="1:22" x14ac:dyDescent="0.25">
      <c r="A33" s="9"/>
      <c r="B33" s="20" t="s">
        <v>66</v>
      </c>
      <c r="C33" s="20" t="s">
        <v>68</v>
      </c>
      <c r="D33" s="20" t="s">
        <v>67</v>
      </c>
      <c r="E33" s="20" t="s">
        <v>66</v>
      </c>
      <c r="F33" s="20" t="s">
        <v>68</v>
      </c>
      <c r="G33" s="20" t="s">
        <v>67</v>
      </c>
      <c r="H33" s="20" t="s">
        <v>66</v>
      </c>
      <c r="I33" s="20" t="s">
        <v>68</v>
      </c>
      <c r="J33" s="20" t="s">
        <v>67</v>
      </c>
      <c r="K33" s="20" t="s">
        <v>66</v>
      </c>
      <c r="L33" s="20" t="s">
        <v>68</v>
      </c>
      <c r="M33" s="20" t="s">
        <v>67</v>
      </c>
      <c r="N33" s="20" t="s">
        <v>66</v>
      </c>
      <c r="O33" s="20" t="s">
        <v>68</v>
      </c>
      <c r="P33" s="20" t="s">
        <v>67</v>
      </c>
      <c r="Q33" s="20" t="s">
        <v>66</v>
      </c>
      <c r="R33" s="20" t="s">
        <v>68</v>
      </c>
      <c r="S33" s="20" t="s">
        <v>67</v>
      </c>
      <c r="T33" s="20" t="s">
        <v>66</v>
      </c>
      <c r="U33" s="20" t="s">
        <v>68</v>
      </c>
      <c r="V33" s="20" t="s">
        <v>67</v>
      </c>
    </row>
    <row r="34" spans="1:22" x14ac:dyDescent="0.25">
      <c r="A34" s="9" t="s">
        <v>79</v>
      </c>
      <c r="B34" s="16">
        <f>+((B3^(1/3))*(B13^(1/3))*(B23^(1/3)))</f>
        <v>0.50000000000000011</v>
      </c>
      <c r="C34" s="16">
        <f>+((C3^(1/3))*(C13^(1/3))*(C23^(1/3)))</f>
        <v>0.10000000000000005</v>
      </c>
      <c r="D34" s="16">
        <f>1-(((1-D3)^(1/3))*((1-D13)^(1/3))*((1-D23)^(1/3)))</f>
        <v>0.40000000000000013</v>
      </c>
      <c r="E34" s="16">
        <f>+((E3^(1/3))*(E13^(1/3))*(E23^(1/3)))</f>
        <v>0.53132928459130557</v>
      </c>
      <c r="F34" s="16">
        <f>+((F3^(1/3))*(F13^(1/3))*(F23^(1/3)))</f>
        <v>0</v>
      </c>
      <c r="G34" s="16">
        <f>1-(((1-G3)^(1/3))*((1-G13)^(1/3))*((1-G23)^(1/3)))</f>
        <v>0.3683640402343622</v>
      </c>
      <c r="H34" s="16">
        <f t="shared" ref="H34:I36" si="0">+((H3^(1/3))*(H13^(1/3))*(H23^(1/3)))</f>
        <v>0.53132928459130557</v>
      </c>
      <c r="I34" s="16">
        <f t="shared" si="0"/>
        <v>0</v>
      </c>
      <c r="J34" s="16">
        <f>1-(((1-J3)^(1/3))*((1-J13)^(1/3))*((1-J23)^(1/3)))</f>
        <v>0.3683640402343622</v>
      </c>
      <c r="K34" s="16">
        <f t="shared" ref="K34:L36" si="1">+((K3^(1/3))*(K13^(1/3))*(K23^(1/3)))</f>
        <v>0.53132928459130557</v>
      </c>
      <c r="L34" s="16">
        <f t="shared" si="1"/>
        <v>0</v>
      </c>
      <c r="M34" s="16">
        <f>1-(((1-M3)^(1/3))*((1-M13)^(1/3))*((1-M23)^(1/3)))</f>
        <v>0.3683640402343622</v>
      </c>
      <c r="N34" s="16">
        <f t="shared" ref="N34:O37" si="2">+((N3^(1/3))*(N13^(1/3))*(N23^(1/3)))</f>
        <v>0.56462161732861704</v>
      </c>
      <c r="O34" s="16">
        <f t="shared" si="2"/>
        <v>0</v>
      </c>
      <c r="P34" s="16">
        <f>1-(((1-P3)^(1/3))*((1-P13)^(1/3))*((1-P23)^(1/3)))</f>
        <v>0.33506002388490264</v>
      </c>
      <c r="Q34" s="16">
        <f t="shared" ref="Q34:R38" si="3">+((Q3^(1/3))*(Q13^(1/3))*(Q23^(1/3)))</f>
        <v>0.59999999999999987</v>
      </c>
      <c r="R34" s="16">
        <f t="shared" si="3"/>
        <v>0</v>
      </c>
      <c r="S34" s="16">
        <f t="shared" ref="S34:S39" si="4">1-(((1-S3)^(1/3))*((1-S13)^(1/3))*((1-S23)^(1/3)))</f>
        <v>0.30000000000000016</v>
      </c>
      <c r="T34" s="16">
        <f t="shared" ref="T34:U39" si="5">+((T3^(1/3))*(T13^(1/3))*(T23^(1/3)))</f>
        <v>0.59999999999999987</v>
      </c>
      <c r="U34" s="16">
        <f t="shared" si="5"/>
        <v>0</v>
      </c>
      <c r="V34" s="16">
        <f t="shared" ref="V34:V39" si="6">1-(((1-V3)^(1/3))*((1-V13)^(1/3))*((1-V23)^(1/3)))</f>
        <v>0.30000000000000016</v>
      </c>
    </row>
    <row r="35" spans="1:22" x14ac:dyDescent="0.25">
      <c r="A35" s="9" t="s">
        <v>80</v>
      </c>
      <c r="B35" s="16">
        <f>+G34</f>
        <v>0.3683640402343622</v>
      </c>
      <c r="C35" s="16">
        <f>+F34</f>
        <v>0</v>
      </c>
      <c r="D35" s="16">
        <f>+E34</f>
        <v>0.53132928459130557</v>
      </c>
      <c r="E35" s="16">
        <f>+((E4^(1/3))*(E14^(1/3))*(E24^(1/3)))</f>
        <v>0.50000000000000011</v>
      </c>
      <c r="F35" s="16">
        <f>+((F4^(1/3))*(F14^(1/3))*(F24^(1/3)))</f>
        <v>0.10000000000000005</v>
      </c>
      <c r="G35" s="16">
        <f>1-(((1-G4)^(1/3))*((1-G14)^(1/3))*((1-G24)^(1/3)))</f>
        <v>0.40000000000000013</v>
      </c>
      <c r="H35" s="16">
        <f t="shared" si="0"/>
        <v>0.53132928459130557</v>
      </c>
      <c r="I35" s="16">
        <f t="shared" si="0"/>
        <v>0</v>
      </c>
      <c r="J35" s="16">
        <f>1-(((1-J4)^(1/3))*((1-J14)^(1/3))*((1-J24)^(1/3)))</f>
        <v>0.3683640402343622</v>
      </c>
      <c r="K35" s="16">
        <f t="shared" si="1"/>
        <v>0.53132928459130557</v>
      </c>
      <c r="L35" s="16">
        <f t="shared" si="1"/>
        <v>0</v>
      </c>
      <c r="M35" s="16">
        <f>1-(((1-M4)^(1/3))*((1-M14)^(1/3))*((1-M24)^(1/3)))</f>
        <v>0.3683640402343622</v>
      </c>
      <c r="N35" s="16">
        <f t="shared" si="2"/>
        <v>0.59999999999999987</v>
      </c>
      <c r="O35" s="16">
        <f t="shared" si="2"/>
        <v>0</v>
      </c>
      <c r="P35" s="16">
        <f>1-(((1-P4)^(1/3))*((1-P14)^(1/3))*((1-P24)^(1/3)))</f>
        <v>0.30000000000000016</v>
      </c>
      <c r="Q35" s="16">
        <f t="shared" si="3"/>
        <v>0.56462161732861704</v>
      </c>
      <c r="R35" s="16">
        <f t="shared" si="3"/>
        <v>0</v>
      </c>
      <c r="S35" s="16">
        <f t="shared" si="4"/>
        <v>0.33506002388490264</v>
      </c>
      <c r="T35" s="16">
        <f t="shared" si="5"/>
        <v>0.59999999999999987</v>
      </c>
      <c r="U35" s="16">
        <f t="shared" si="5"/>
        <v>0</v>
      </c>
      <c r="V35" s="16">
        <f t="shared" si="6"/>
        <v>0.30000000000000016</v>
      </c>
    </row>
    <row r="36" spans="1:22" x14ac:dyDescent="0.25">
      <c r="A36" s="9" t="s">
        <v>81</v>
      </c>
      <c r="B36" s="16">
        <f>+J34</f>
        <v>0.3683640402343622</v>
      </c>
      <c r="C36" s="16">
        <f>+I34</f>
        <v>0</v>
      </c>
      <c r="D36" s="16">
        <f>+H34</f>
        <v>0.53132928459130557</v>
      </c>
      <c r="E36" s="16">
        <f>+J35</f>
        <v>0.3683640402343622</v>
      </c>
      <c r="F36" s="16">
        <f>+I35</f>
        <v>0</v>
      </c>
      <c r="G36" s="16">
        <f>+H34</f>
        <v>0.53132928459130557</v>
      </c>
      <c r="H36" s="16">
        <f t="shared" si="0"/>
        <v>0.50000000000000011</v>
      </c>
      <c r="I36" s="16">
        <f t="shared" si="0"/>
        <v>0.10000000000000005</v>
      </c>
      <c r="J36" s="16">
        <f>1-(((1-J5)^(1/3))*((1-J15)^(1/3))*((1-J25)^(1/3)))</f>
        <v>0.40000000000000013</v>
      </c>
      <c r="K36" s="16">
        <f t="shared" si="1"/>
        <v>0.53132928459130557</v>
      </c>
      <c r="L36" s="16">
        <f t="shared" si="1"/>
        <v>0</v>
      </c>
      <c r="M36" s="16">
        <f>1-(((1-M5)^(1/3))*((1-M15)^(1/3))*((1-M25)^(1/3)))</f>
        <v>0.3683640402343622</v>
      </c>
      <c r="N36" s="16">
        <f t="shared" si="2"/>
        <v>0.56462161732861704</v>
      </c>
      <c r="O36" s="16">
        <f t="shared" si="2"/>
        <v>0</v>
      </c>
      <c r="P36" s="16">
        <f>1-(((1-P5)^(1/3))*((1-P15)^(1/3))*((1-P25)^(1/3)))</f>
        <v>0.33506002388490264</v>
      </c>
      <c r="Q36" s="16">
        <f t="shared" si="3"/>
        <v>0.56462161732861704</v>
      </c>
      <c r="R36" s="16">
        <f t="shared" si="3"/>
        <v>0</v>
      </c>
      <c r="S36" s="16">
        <f t="shared" si="4"/>
        <v>0.33506002388490264</v>
      </c>
      <c r="T36" s="16">
        <f t="shared" si="5"/>
        <v>0.59999999999999987</v>
      </c>
      <c r="U36" s="16">
        <f t="shared" si="5"/>
        <v>0</v>
      </c>
      <c r="V36" s="16">
        <f t="shared" si="6"/>
        <v>0.30000000000000016</v>
      </c>
    </row>
    <row r="37" spans="1:22" x14ac:dyDescent="0.25">
      <c r="A37" s="9" t="s">
        <v>82</v>
      </c>
      <c r="B37" s="16">
        <f>+M34</f>
        <v>0.3683640402343622</v>
      </c>
      <c r="C37" s="16">
        <f>+L34</f>
        <v>0</v>
      </c>
      <c r="D37" s="16">
        <f>+K34</f>
        <v>0.53132928459130557</v>
      </c>
      <c r="E37" s="16">
        <f>+M35</f>
        <v>0.3683640402343622</v>
      </c>
      <c r="F37" s="16">
        <f>+L35</f>
        <v>0</v>
      </c>
      <c r="G37" s="16">
        <f>+K35</f>
        <v>0.53132928459130557</v>
      </c>
      <c r="H37" s="16">
        <f>+M36</f>
        <v>0.3683640402343622</v>
      </c>
      <c r="I37" s="16">
        <f>+L36</f>
        <v>0</v>
      </c>
      <c r="J37" s="16">
        <f>+K36</f>
        <v>0.53132928459130557</v>
      </c>
      <c r="K37" s="16">
        <f>+((K6^(1/3))*(K16^(1/3))*(K26^(1/3)))</f>
        <v>0.50000000000000011</v>
      </c>
      <c r="L37" s="16">
        <f>+((L6^(1/3))*(L16^(1/3))*(L26^(1/3)))</f>
        <v>0.10000000000000005</v>
      </c>
      <c r="M37" s="16">
        <f>1-(((1-M6)^(1/3))*((1-M16)^(1/3))*((1-M26)^(1/3)))</f>
        <v>0.40000000000000013</v>
      </c>
      <c r="N37" s="16">
        <f t="shared" si="2"/>
        <v>0.50000000000000011</v>
      </c>
      <c r="O37" s="16">
        <f t="shared" si="2"/>
        <v>0.10000000000000005</v>
      </c>
      <c r="P37" s="16">
        <f>1-(((1-P6)^(1/3))*((1-P16)^(1/3))*((1-P26)^(1/3)))</f>
        <v>0.40000000000000013</v>
      </c>
      <c r="Q37" s="16">
        <f t="shared" si="3"/>
        <v>0.56462161732861704</v>
      </c>
      <c r="R37" s="16">
        <f t="shared" si="3"/>
        <v>0</v>
      </c>
      <c r="S37" s="16">
        <f t="shared" si="4"/>
        <v>0.33506002388490264</v>
      </c>
      <c r="T37" s="16">
        <f t="shared" si="5"/>
        <v>0.56462161732861704</v>
      </c>
      <c r="U37" s="16">
        <f t="shared" si="5"/>
        <v>0</v>
      </c>
      <c r="V37" s="16">
        <f t="shared" si="6"/>
        <v>0.33506002388490264</v>
      </c>
    </row>
    <row r="38" spans="1:22" x14ac:dyDescent="0.25">
      <c r="A38" s="9" t="s">
        <v>83</v>
      </c>
      <c r="B38" s="16">
        <f>+P34</f>
        <v>0.33506002388490264</v>
      </c>
      <c r="C38" s="16">
        <f>+O34</f>
        <v>0</v>
      </c>
      <c r="D38" s="16">
        <f>+N34</f>
        <v>0.56462161732861704</v>
      </c>
      <c r="E38" s="16">
        <f>+P35</f>
        <v>0.30000000000000016</v>
      </c>
      <c r="F38" s="16">
        <f>+O35</f>
        <v>0</v>
      </c>
      <c r="G38" s="16">
        <f>+N35</f>
        <v>0.59999999999999987</v>
      </c>
      <c r="H38" s="16">
        <f>+P36</f>
        <v>0.33506002388490264</v>
      </c>
      <c r="I38" s="16">
        <f>+O36</f>
        <v>0</v>
      </c>
      <c r="J38" s="16">
        <f>+N36</f>
        <v>0.56462161732861704</v>
      </c>
      <c r="K38" s="16">
        <f>+P37</f>
        <v>0.40000000000000013</v>
      </c>
      <c r="L38" s="16">
        <f>+O37</f>
        <v>0.10000000000000005</v>
      </c>
      <c r="M38" s="16">
        <f>+N37</f>
        <v>0.50000000000000011</v>
      </c>
      <c r="N38" s="16">
        <f>+((N7^(1/3))*(N17^(1/3))*(N27^(1/3)))</f>
        <v>0.50000000000000011</v>
      </c>
      <c r="O38" s="16">
        <f>+((O7^(1/3))*(O17^(1/3))*(O27^(1/3)))</f>
        <v>0.10000000000000005</v>
      </c>
      <c r="P38" s="16">
        <f>1-(((1-P7)^(1/3))*((1-P17)^(1/3))*((1-P27)^(1/3)))</f>
        <v>0.40000000000000013</v>
      </c>
      <c r="Q38" s="16">
        <f t="shared" si="3"/>
        <v>0.50000000000000011</v>
      </c>
      <c r="R38" s="16">
        <f t="shared" si="3"/>
        <v>0.10000000000000005</v>
      </c>
      <c r="S38" s="16">
        <f t="shared" si="4"/>
        <v>0.40000000000000013</v>
      </c>
      <c r="T38" s="16">
        <f t="shared" si="5"/>
        <v>0.56462161732861704</v>
      </c>
      <c r="U38" s="16">
        <f t="shared" si="5"/>
        <v>0</v>
      </c>
      <c r="V38" s="16">
        <f t="shared" si="6"/>
        <v>0.33506002388490264</v>
      </c>
    </row>
    <row r="39" spans="1:22" x14ac:dyDescent="0.25">
      <c r="A39" s="9" t="s">
        <v>84</v>
      </c>
      <c r="B39" s="16">
        <f>+S34</f>
        <v>0.30000000000000016</v>
      </c>
      <c r="C39" s="16">
        <f>+R34</f>
        <v>0</v>
      </c>
      <c r="D39" s="16">
        <f>+Q34</f>
        <v>0.59999999999999987</v>
      </c>
      <c r="E39" s="16">
        <f>+S35</f>
        <v>0.33506002388490264</v>
      </c>
      <c r="F39" s="16">
        <f>+R35</f>
        <v>0</v>
      </c>
      <c r="G39" s="16">
        <f>+Q35</f>
        <v>0.56462161732861704</v>
      </c>
      <c r="H39" s="16">
        <f>+S36</f>
        <v>0.33506002388490264</v>
      </c>
      <c r="I39" s="16">
        <f>+R36</f>
        <v>0</v>
      </c>
      <c r="J39" s="16">
        <f>+Q36</f>
        <v>0.56462161732861704</v>
      </c>
      <c r="K39" s="16">
        <f>+S37</f>
        <v>0.33506002388490264</v>
      </c>
      <c r="L39" s="16">
        <f>+R37</f>
        <v>0</v>
      </c>
      <c r="M39" s="16">
        <f>+Q37</f>
        <v>0.56462161732861704</v>
      </c>
      <c r="N39" s="16">
        <f>+S38</f>
        <v>0.40000000000000013</v>
      </c>
      <c r="O39" s="16">
        <f>+R38</f>
        <v>0.10000000000000005</v>
      </c>
      <c r="P39" s="16">
        <f>+Q38</f>
        <v>0.50000000000000011</v>
      </c>
      <c r="Q39" s="16">
        <f>+((Q8^(1/3))*(Q18^(1/3))*(Q28^(1/3)))</f>
        <v>0.50000000000000011</v>
      </c>
      <c r="R39" s="16">
        <f>+((R8^(1/3))*(R18^(1/3))*(R28^(1/3)))</f>
        <v>0.10000000000000005</v>
      </c>
      <c r="S39" s="16">
        <f t="shared" si="4"/>
        <v>0.40000000000000013</v>
      </c>
      <c r="T39" s="16">
        <f t="shared" si="5"/>
        <v>0.50000000000000011</v>
      </c>
      <c r="U39" s="16">
        <f t="shared" si="5"/>
        <v>0.10000000000000005</v>
      </c>
      <c r="V39" s="16">
        <f t="shared" si="6"/>
        <v>0.40000000000000013</v>
      </c>
    </row>
    <row r="40" spans="1:22" x14ac:dyDescent="0.25">
      <c r="A40" s="9" t="s">
        <v>85</v>
      </c>
      <c r="B40" s="16">
        <f>+V34</f>
        <v>0.30000000000000016</v>
      </c>
      <c r="C40" s="16">
        <f>+U34</f>
        <v>0</v>
      </c>
      <c r="D40" s="16">
        <f>+T34</f>
        <v>0.59999999999999987</v>
      </c>
      <c r="E40" s="16">
        <f>+V35</f>
        <v>0.30000000000000016</v>
      </c>
      <c r="F40" s="16">
        <f>+U35</f>
        <v>0</v>
      </c>
      <c r="G40" s="16">
        <f>+T35</f>
        <v>0.59999999999999987</v>
      </c>
      <c r="H40" s="16">
        <f>+V36</f>
        <v>0.30000000000000016</v>
      </c>
      <c r="I40" s="16">
        <f>+U36</f>
        <v>0</v>
      </c>
      <c r="J40" s="16">
        <f>+T36</f>
        <v>0.59999999999999987</v>
      </c>
      <c r="K40" s="16">
        <f>+V37</f>
        <v>0.33506002388490264</v>
      </c>
      <c r="L40" s="16">
        <f>+U37</f>
        <v>0</v>
      </c>
      <c r="M40" s="16">
        <f>+T37</f>
        <v>0.56462161732861704</v>
      </c>
      <c r="N40" s="16">
        <f>+V38</f>
        <v>0.33506002388490264</v>
      </c>
      <c r="O40" s="16">
        <f>+U38</f>
        <v>0</v>
      </c>
      <c r="P40" s="16">
        <f>+T38</f>
        <v>0.56462161732861704</v>
      </c>
      <c r="Q40" s="16">
        <f>+V39</f>
        <v>0.40000000000000013</v>
      </c>
      <c r="R40" s="16">
        <f>+U39</f>
        <v>0.10000000000000005</v>
      </c>
      <c r="S40" s="16">
        <f>+T39</f>
        <v>0.50000000000000011</v>
      </c>
      <c r="T40" s="16">
        <f>+((T9^(1/3))*(T19^(1/3))*(T29^(1/3)))</f>
        <v>0.50000000000000011</v>
      </c>
      <c r="U40" s="16">
        <f>+((U9^(1/3))*(U19^(1/3))*(U29^(1/3)))</f>
        <v>0.10000000000000005</v>
      </c>
      <c r="V40" s="16">
        <f>1-(((1-V9)^(1/3))*((1-V19)^(1/3))*((1-V29)^(1/3)))</f>
        <v>0.40000000000000013</v>
      </c>
    </row>
    <row r="43" spans="1:22" x14ac:dyDescent="0.25">
      <c r="A43" s="23" t="s">
        <v>115</v>
      </c>
      <c r="E43" s="19" t="s">
        <v>75</v>
      </c>
      <c r="F43" s="19"/>
      <c r="G43" s="19" t="s">
        <v>75</v>
      </c>
      <c r="H43" s="19"/>
    </row>
    <row r="44" spans="1:22" x14ac:dyDescent="0.25">
      <c r="A44" s="16"/>
      <c r="B44" s="20" t="s">
        <v>66</v>
      </c>
      <c r="C44" s="20" t="s">
        <v>68</v>
      </c>
      <c r="D44" s="20" t="s">
        <v>67</v>
      </c>
      <c r="E44" s="9"/>
      <c r="F44" s="20" t="s">
        <v>117</v>
      </c>
      <c r="G44" s="9"/>
      <c r="H44" s="20" t="s">
        <v>116</v>
      </c>
    </row>
    <row r="45" spans="1:22" x14ac:dyDescent="0.25">
      <c r="A45" s="9" t="s">
        <v>79</v>
      </c>
      <c r="B45" s="16">
        <f>+(1-(((1-B34)^(1/7))*((1-E34)^(1/7))*((1-H34)^(1/7))*((1-K34)^(1/7))*((1-N34)^(1/7))*((1-Q34)^(1/7))*((1-T34)^(1/7))))</f>
        <v>0.55264584879967482</v>
      </c>
      <c r="C45" s="16">
        <f>+((C34)^(1/7))*((F34)^(1/7))*((I34)^(1/7))*((L34)^(1/7))*((O34)^(1/7))*((R34)^(1/7))*((U34)^(1/7))</f>
        <v>0</v>
      </c>
      <c r="D45" s="16">
        <f>+((D34)^(1/7))*((G34)^(1/7))*((J34)^(1/7))*((M34)^(1/7))*((P34)^(1/7))*((S34)^(1/7))*((V34)^(1/7))</f>
        <v>0.34676614111706933</v>
      </c>
      <c r="E45" s="16">
        <f t="shared" ref="E45:E51" si="7">0.5*(1+B45-D45)</f>
        <v>0.60293985384130278</v>
      </c>
      <c r="F45" s="16">
        <f>+E45/$E$53</f>
        <v>0.16785200868640213</v>
      </c>
      <c r="G45" s="16">
        <f>+B45+C45*0.5+(1+B45-D45)*(1-(B45+C45+D45))</f>
        <v>0.67394288899524646</v>
      </c>
      <c r="H45" s="16">
        <f>+G45/$G$53</f>
        <v>0.16994374749264277</v>
      </c>
    </row>
    <row r="46" spans="1:22" x14ac:dyDescent="0.25">
      <c r="A46" s="9" t="s">
        <v>80</v>
      </c>
      <c r="B46" s="16">
        <f t="shared" ref="B46:B51" si="8">+(1-(((1-B35)^(1/7))*((1-E35)^(1/7))*((1-H35)^(1/7))*((1-K35)^(1/7))*((1-N35)^(1/7))*((1-Q35)^(1/7))*((1-T35)^(1/7))))</f>
        <v>0.53316262461802721</v>
      </c>
      <c r="C46" s="16">
        <f t="shared" ref="C46:D46" si="9">+((C35)^(1/7))*((F35)^(1/7))*((I35)^(1/7))*((L35)^(1/7))*((O35)^(1/7))*((R35)^(1/7))*((U35)^(1/7))</f>
        <v>0</v>
      </c>
      <c r="D46" s="16">
        <f t="shared" si="9"/>
        <v>0.36539561569468004</v>
      </c>
      <c r="E46" s="16">
        <f t="shared" si="7"/>
        <v>0.58388350446167359</v>
      </c>
      <c r="F46" s="16">
        <f t="shared" ref="F46:F51" si="10">+E46/$E$53</f>
        <v>0.162546924769288</v>
      </c>
      <c r="G46" s="16">
        <f t="shared" ref="G46:G51" si="11">+B46+C46*0.5+(1+B46-D46)*(1-(B46+C46+D46))</f>
        <v>0.651622964907978</v>
      </c>
      <c r="H46" s="16">
        <f t="shared" ref="H46:H51" si="12">+G46/$G$53</f>
        <v>0.16431547897749196</v>
      </c>
    </row>
    <row r="47" spans="1:22" x14ac:dyDescent="0.25">
      <c r="A47" s="9" t="s">
        <v>81</v>
      </c>
      <c r="B47" s="16">
        <f t="shared" si="8"/>
        <v>0.50689672142479969</v>
      </c>
      <c r="C47" s="16">
        <f t="shared" ref="C47:D47" si="13">+((C36)^(1/7))*((F36)^(1/7))*((I36)^(1/7))*((L36)^(1/7))*((O36)^(1/7))*((R36)^(1/7))*((U36)^(1/7))</f>
        <v>0</v>
      </c>
      <c r="D47" s="16">
        <f t="shared" si="13"/>
        <v>0.39115358564841518</v>
      </c>
      <c r="E47" s="16">
        <f t="shared" si="7"/>
        <v>0.55787156788819225</v>
      </c>
      <c r="F47" s="16">
        <f t="shared" si="10"/>
        <v>0.1553054797464295</v>
      </c>
      <c r="G47" s="16">
        <f t="shared" si="11"/>
        <v>0.62064639150237044</v>
      </c>
      <c r="H47" s="16">
        <f t="shared" si="12"/>
        <v>0.15650432011671941</v>
      </c>
    </row>
    <row r="48" spans="1:22" x14ac:dyDescent="0.25">
      <c r="A48" s="9" t="s">
        <v>82</v>
      </c>
      <c r="B48" s="16">
        <f t="shared" si="8"/>
        <v>0.46875320289067723</v>
      </c>
      <c r="C48" s="16">
        <f t="shared" ref="C48:D48" si="14">+((C37)^(1/7))*((F37)^(1/7))*((I37)^(1/7))*((L37)^(1/7))*((O37)^(1/7))*((R37)^(1/7))*((U37)^(1/7))</f>
        <v>0</v>
      </c>
      <c r="D48" s="16">
        <f t="shared" si="14"/>
        <v>0.42945963745034349</v>
      </c>
      <c r="E48" s="16">
        <f t="shared" si="7"/>
        <v>0.51964678272016684</v>
      </c>
      <c r="F48" s="16">
        <f t="shared" si="10"/>
        <v>0.14466410825442658</v>
      </c>
      <c r="G48" s="16">
        <f t="shared" si="11"/>
        <v>0.57453994296870226</v>
      </c>
      <c r="H48" s="16">
        <f t="shared" si="12"/>
        <v>0.14487796011599313</v>
      </c>
    </row>
    <row r="49" spans="1:8" x14ac:dyDescent="0.25">
      <c r="A49" s="9" t="s">
        <v>83</v>
      </c>
      <c r="B49" s="16">
        <f t="shared" si="8"/>
        <v>0.42727536521154841</v>
      </c>
      <c r="C49" s="16">
        <f t="shared" ref="C49:D49" si="15">+((C38)^(1/7))*((F38)^(1/7))*((I38)^(1/7))*((L38)^(1/7))*((O38)^(1/7))*((R38)^(1/7))*((U38)^(1/7))</f>
        <v>0</v>
      </c>
      <c r="D49" s="16">
        <f t="shared" si="15"/>
        <v>0.47080366671264462</v>
      </c>
      <c r="E49" s="16">
        <f t="shared" si="7"/>
        <v>0.47823584924945189</v>
      </c>
      <c r="F49" s="16">
        <f t="shared" si="10"/>
        <v>0.13313574714120019</v>
      </c>
      <c r="G49" s="16">
        <f t="shared" si="11"/>
        <v>0.52475988665966811</v>
      </c>
      <c r="H49" s="16">
        <f t="shared" si="12"/>
        <v>0.13232525059462047</v>
      </c>
    </row>
    <row r="50" spans="1:8" x14ac:dyDescent="0.25">
      <c r="A50" s="9" t="s">
        <v>84</v>
      </c>
      <c r="B50" s="16">
        <f t="shared" si="8"/>
        <v>0.39155753309222108</v>
      </c>
      <c r="C50" s="16">
        <f t="shared" ref="C50:D50" si="16">+((C39)^(1/7))*((F39)^(1/7))*((I39)^(1/7))*((L39)^(1/7))*((O39)^(1/7))*((R39)^(1/7))*((U39)^(1/7))</f>
        <v>0</v>
      </c>
      <c r="D50" s="16">
        <f t="shared" si="16"/>
        <v>0.5072432178061228</v>
      </c>
      <c r="E50" s="16">
        <f t="shared" si="7"/>
        <v>0.44215715764304919</v>
      </c>
      <c r="F50" s="16">
        <f t="shared" si="10"/>
        <v>0.12309182515075591</v>
      </c>
      <c r="G50" s="16">
        <f t="shared" si="11"/>
        <v>0.48104947776901941</v>
      </c>
      <c r="H50" s="16">
        <f t="shared" si="12"/>
        <v>0.12130308415795528</v>
      </c>
    </row>
    <row r="51" spans="1:8" x14ac:dyDescent="0.25">
      <c r="A51" s="9" t="s">
        <v>85</v>
      </c>
      <c r="B51" s="16">
        <f t="shared" si="8"/>
        <v>0.35689350677165932</v>
      </c>
      <c r="C51" s="16">
        <f t="shared" ref="C51:D51" si="17">+((C40)^(1/7))*((F40)^(1/7))*((I40)^(1/7))*((L40)^(1/7))*((O40)^(1/7))*((R40)^(1/7))*((U40)^(1/7))</f>
        <v>0</v>
      </c>
      <c r="D51" s="16">
        <f t="shared" si="17"/>
        <v>0.54217898300260203</v>
      </c>
      <c r="E51" s="16">
        <f t="shared" si="7"/>
        <v>0.40735726188452859</v>
      </c>
      <c r="F51" s="16">
        <f t="shared" si="10"/>
        <v>0.11340390625149778</v>
      </c>
      <c r="G51" s="16">
        <f t="shared" si="11"/>
        <v>0.43912061520041862</v>
      </c>
      <c r="H51" s="16">
        <f t="shared" si="12"/>
        <v>0.11073015854457698</v>
      </c>
    </row>
    <row r="53" spans="1:8" x14ac:dyDescent="0.25">
      <c r="E53" s="16">
        <f>SUM(E45:E52)</f>
        <v>3.5920919776883649</v>
      </c>
      <c r="F53" s="16">
        <f>SUM(F45:F52)</f>
        <v>1.0000000000000002</v>
      </c>
      <c r="G53" s="16">
        <f>SUM(G45:G52)</f>
        <v>3.9656821680034033</v>
      </c>
      <c r="H53" s="16">
        <f>SUM(H45:H52)</f>
        <v>1</v>
      </c>
    </row>
  </sheetData>
  <sheetProtection algorithmName="SHA-512" hashValue="8IqQcWVyzLueR2Zn+PtxJFr91hsV1HmfyYS+XtjrkJaMKWqrTvpI84/doqaPOXn8Ca0/5kDWilgfrPMhSMrWyA==" saltValue="PiX36Gp6hOsufD9J0Cv5mQ==" spinCount="100000" sheet="1" objects="1" scenarios="1"/>
  <mergeCells count="30">
    <mergeCell ref="T32:V32"/>
    <mergeCell ref="B1:D1"/>
    <mergeCell ref="E1:G1"/>
    <mergeCell ref="H1:J1"/>
    <mergeCell ref="B32:D32"/>
    <mergeCell ref="E32:G32"/>
    <mergeCell ref="H32:J32"/>
    <mergeCell ref="K32:M32"/>
    <mergeCell ref="N32:P32"/>
    <mergeCell ref="Q32:S32"/>
    <mergeCell ref="T1:V1"/>
    <mergeCell ref="B11:D11"/>
    <mergeCell ref="E11:G11"/>
    <mergeCell ref="H11:J11"/>
    <mergeCell ref="B21:D21"/>
    <mergeCell ref="E21:G21"/>
    <mergeCell ref="H21:J21"/>
    <mergeCell ref="E43:F43"/>
    <mergeCell ref="G43:H43"/>
    <mergeCell ref="T21:V21"/>
    <mergeCell ref="T11:V11"/>
    <mergeCell ref="Q11:S11"/>
    <mergeCell ref="K1:M1"/>
    <mergeCell ref="N1:P1"/>
    <mergeCell ref="Q1:S1"/>
    <mergeCell ref="K21:M21"/>
    <mergeCell ref="N21:P21"/>
    <mergeCell ref="Q21:S21"/>
    <mergeCell ref="K11:M11"/>
    <mergeCell ref="N11:P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18B20-3088-40BC-A3DE-FF99DAAF9070}">
  <dimension ref="A1:S48"/>
  <sheetViews>
    <sheetView workbookViewId="0">
      <selection sqref="A1:XFD1048576"/>
    </sheetView>
  </sheetViews>
  <sheetFormatPr baseColWidth="10" defaultRowHeight="15.75" x14ac:dyDescent="0.25"/>
  <cols>
    <col min="1" max="1" width="15" style="5" customWidth="1"/>
    <col min="2" max="2" width="16.25" style="5" customWidth="1"/>
    <col min="3" max="3" width="11.375" style="5" bestFit="1" customWidth="1"/>
    <col min="4" max="16384" width="11" style="5"/>
  </cols>
  <sheetData>
    <row r="1" spans="1:19" x14ac:dyDescent="0.25">
      <c r="A1" s="9" t="s">
        <v>76</v>
      </c>
      <c r="B1" s="19" t="s">
        <v>86</v>
      </c>
      <c r="C1" s="19"/>
      <c r="D1" s="19"/>
      <c r="E1" s="19" t="s">
        <v>87</v>
      </c>
      <c r="F1" s="19"/>
      <c r="G1" s="19"/>
      <c r="H1" s="19" t="s">
        <v>88</v>
      </c>
      <c r="I1" s="19"/>
      <c r="J1" s="19"/>
      <c r="K1" s="19" t="s">
        <v>89</v>
      </c>
      <c r="L1" s="19"/>
      <c r="M1" s="19"/>
      <c r="N1" s="19" t="s">
        <v>90</v>
      </c>
      <c r="O1" s="19"/>
      <c r="P1" s="19"/>
      <c r="Q1" s="19" t="s">
        <v>91</v>
      </c>
      <c r="R1" s="19"/>
      <c r="S1" s="19"/>
    </row>
    <row r="2" spans="1:19" x14ac:dyDescent="0.25">
      <c r="A2" s="9"/>
      <c r="B2" s="20" t="s">
        <v>66</v>
      </c>
      <c r="C2" s="20" t="s">
        <v>68</v>
      </c>
      <c r="D2" s="20" t="s">
        <v>67</v>
      </c>
      <c r="E2" s="20" t="s">
        <v>66</v>
      </c>
      <c r="F2" s="20" t="s">
        <v>68</v>
      </c>
      <c r="G2" s="20" t="s">
        <v>67</v>
      </c>
      <c r="H2" s="20" t="s">
        <v>66</v>
      </c>
      <c r="I2" s="20" t="s">
        <v>68</v>
      </c>
      <c r="J2" s="20" t="s">
        <v>67</v>
      </c>
      <c r="K2" s="20" t="s">
        <v>66</v>
      </c>
      <c r="L2" s="20" t="s">
        <v>68</v>
      </c>
      <c r="M2" s="20" t="s">
        <v>67</v>
      </c>
      <c r="N2" s="20" t="s">
        <v>66</v>
      </c>
      <c r="O2" s="20" t="s">
        <v>68</v>
      </c>
      <c r="P2" s="20" t="s">
        <v>67</v>
      </c>
      <c r="Q2" s="20" t="s">
        <v>66</v>
      </c>
      <c r="R2" s="20" t="s">
        <v>68</v>
      </c>
      <c r="S2" s="20" t="s">
        <v>67</v>
      </c>
    </row>
    <row r="3" spans="1:19" x14ac:dyDescent="0.25">
      <c r="A3" s="9" t="s">
        <v>86</v>
      </c>
      <c r="B3" s="16">
        <v>0.5</v>
      </c>
      <c r="C3" s="16">
        <v>0.1</v>
      </c>
      <c r="D3" s="16">
        <v>0.4</v>
      </c>
      <c r="E3" s="16">
        <v>0.5</v>
      </c>
      <c r="F3" s="16">
        <v>0.1</v>
      </c>
      <c r="G3" s="16">
        <v>0.4</v>
      </c>
      <c r="H3" s="16">
        <v>0.5</v>
      </c>
      <c r="I3" s="16">
        <v>0.1</v>
      </c>
      <c r="J3" s="16">
        <v>0.4</v>
      </c>
      <c r="K3" s="16">
        <v>0.6</v>
      </c>
      <c r="L3" s="16">
        <v>0</v>
      </c>
      <c r="M3" s="16">
        <v>0.3</v>
      </c>
      <c r="N3" s="16">
        <v>0.75</v>
      </c>
      <c r="O3" s="16">
        <v>0.05</v>
      </c>
      <c r="P3" s="16">
        <v>0.1</v>
      </c>
      <c r="Q3" s="16">
        <v>0.75</v>
      </c>
      <c r="R3" s="16">
        <v>0.05</v>
      </c>
      <c r="S3" s="16">
        <v>0.1</v>
      </c>
    </row>
    <row r="4" spans="1:19" x14ac:dyDescent="0.25">
      <c r="A4" s="9" t="s">
        <v>87</v>
      </c>
      <c r="B4" s="16"/>
      <c r="C4" s="16"/>
      <c r="D4" s="16"/>
      <c r="E4" s="16">
        <v>0.5</v>
      </c>
      <c r="F4" s="16">
        <v>0.1</v>
      </c>
      <c r="G4" s="16">
        <v>0.4</v>
      </c>
      <c r="H4" s="16">
        <v>0.5</v>
      </c>
      <c r="I4" s="16">
        <v>0.1</v>
      </c>
      <c r="J4" s="16">
        <v>0.4</v>
      </c>
      <c r="K4" s="16">
        <v>0.6</v>
      </c>
      <c r="L4" s="16">
        <v>0</v>
      </c>
      <c r="M4" s="16">
        <v>0.3</v>
      </c>
      <c r="N4" s="16">
        <v>0.6</v>
      </c>
      <c r="O4" s="16">
        <v>0</v>
      </c>
      <c r="P4" s="16">
        <v>0.3</v>
      </c>
      <c r="Q4" s="16">
        <v>0.75</v>
      </c>
      <c r="R4" s="16">
        <v>0.05</v>
      </c>
      <c r="S4" s="16">
        <v>0.1</v>
      </c>
    </row>
    <row r="5" spans="1:19" x14ac:dyDescent="0.25">
      <c r="A5" s="9" t="s">
        <v>88</v>
      </c>
      <c r="B5" s="16"/>
      <c r="C5" s="16"/>
      <c r="D5" s="16"/>
      <c r="E5" s="16"/>
      <c r="F5" s="16"/>
      <c r="G5" s="16"/>
      <c r="H5" s="16">
        <v>0.5</v>
      </c>
      <c r="I5" s="16">
        <v>0.1</v>
      </c>
      <c r="J5" s="16">
        <v>0.4</v>
      </c>
      <c r="K5" s="16">
        <v>0.5</v>
      </c>
      <c r="L5" s="16">
        <v>0.1</v>
      </c>
      <c r="M5" s="16">
        <v>0.4</v>
      </c>
      <c r="N5" s="16">
        <v>0.5</v>
      </c>
      <c r="O5" s="16">
        <v>0.1</v>
      </c>
      <c r="P5" s="16">
        <v>0.4</v>
      </c>
      <c r="Q5" s="16">
        <v>0.6</v>
      </c>
      <c r="R5" s="16">
        <v>0</v>
      </c>
      <c r="S5" s="16">
        <v>0.3</v>
      </c>
    </row>
    <row r="6" spans="1:19" x14ac:dyDescent="0.25">
      <c r="A6" s="9" t="s">
        <v>89</v>
      </c>
      <c r="B6" s="16"/>
      <c r="C6" s="16"/>
      <c r="D6" s="16"/>
      <c r="E6" s="16"/>
      <c r="F6" s="16"/>
      <c r="G6" s="16"/>
      <c r="H6" s="16"/>
      <c r="I6" s="16"/>
      <c r="J6" s="16"/>
      <c r="K6" s="16">
        <v>0.5</v>
      </c>
      <c r="L6" s="16">
        <v>0.1</v>
      </c>
      <c r="M6" s="16">
        <v>0.4</v>
      </c>
      <c r="N6" s="16">
        <v>0.5</v>
      </c>
      <c r="O6" s="16">
        <v>0.1</v>
      </c>
      <c r="P6" s="16">
        <v>0.4</v>
      </c>
      <c r="Q6" s="16">
        <v>0.6</v>
      </c>
      <c r="R6" s="16">
        <v>0</v>
      </c>
      <c r="S6" s="16">
        <v>0.3</v>
      </c>
    </row>
    <row r="7" spans="1:19" x14ac:dyDescent="0.25">
      <c r="A7" s="9" t="s">
        <v>90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>
        <v>0.5</v>
      </c>
      <c r="O7" s="16">
        <v>0.1</v>
      </c>
      <c r="P7" s="16">
        <v>0.4</v>
      </c>
      <c r="Q7" s="16">
        <v>0.5</v>
      </c>
      <c r="R7" s="16">
        <v>0.1</v>
      </c>
      <c r="S7" s="16">
        <v>0.4</v>
      </c>
    </row>
    <row r="8" spans="1:19" x14ac:dyDescent="0.25">
      <c r="A8" s="9" t="s">
        <v>91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>
        <v>0.5</v>
      </c>
      <c r="R8" s="16">
        <v>0.1</v>
      </c>
      <c r="S8" s="16">
        <v>0.4</v>
      </c>
    </row>
    <row r="10" spans="1:19" x14ac:dyDescent="0.25">
      <c r="A10" s="9" t="s">
        <v>77</v>
      </c>
      <c r="B10" s="19" t="s">
        <v>86</v>
      </c>
      <c r="C10" s="19"/>
      <c r="D10" s="19"/>
      <c r="E10" s="19" t="s">
        <v>87</v>
      </c>
      <c r="F10" s="19"/>
      <c r="G10" s="19"/>
      <c r="H10" s="19" t="s">
        <v>88</v>
      </c>
      <c r="I10" s="19"/>
      <c r="J10" s="19"/>
      <c r="K10" s="19" t="s">
        <v>89</v>
      </c>
      <c r="L10" s="19"/>
      <c r="M10" s="19"/>
      <c r="N10" s="19" t="s">
        <v>90</v>
      </c>
      <c r="O10" s="19"/>
      <c r="P10" s="19"/>
      <c r="Q10" s="19" t="s">
        <v>91</v>
      </c>
      <c r="R10" s="19"/>
      <c r="S10" s="19"/>
    </row>
    <row r="11" spans="1:19" x14ac:dyDescent="0.25">
      <c r="A11" s="9"/>
      <c r="B11" s="20" t="s">
        <v>66</v>
      </c>
      <c r="C11" s="20" t="s">
        <v>68</v>
      </c>
      <c r="D11" s="20" t="s">
        <v>67</v>
      </c>
      <c r="E11" s="20" t="s">
        <v>66</v>
      </c>
      <c r="F11" s="20" t="s">
        <v>68</v>
      </c>
      <c r="G11" s="20" t="s">
        <v>67</v>
      </c>
      <c r="H11" s="20" t="s">
        <v>66</v>
      </c>
      <c r="I11" s="20" t="s">
        <v>68</v>
      </c>
      <c r="J11" s="20" t="s">
        <v>67</v>
      </c>
      <c r="K11" s="20" t="s">
        <v>66</v>
      </c>
      <c r="L11" s="20" t="s">
        <v>68</v>
      </c>
      <c r="M11" s="20" t="s">
        <v>67</v>
      </c>
      <c r="N11" s="20" t="s">
        <v>66</v>
      </c>
      <c r="O11" s="20" t="s">
        <v>68</v>
      </c>
      <c r="P11" s="20" t="s">
        <v>67</v>
      </c>
      <c r="Q11" s="20" t="s">
        <v>66</v>
      </c>
      <c r="R11" s="20" t="s">
        <v>68</v>
      </c>
      <c r="S11" s="20" t="s">
        <v>67</v>
      </c>
    </row>
    <row r="12" spans="1:19" x14ac:dyDescent="0.25">
      <c r="A12" s="9" t="s">
        <v>86</v>
      </c>
      <c r="B12" s="16">
        <v>0.5</v>
      </c>
      <c r="C12" s="16">
        <v>0.1</v>
      </c>
      <c r="D12" s="16">
        <v>0.4</v>
      </c>
      <c r="E12" s="16">
        <v>0.6</v>
      </c>
      <c r="F12" s="16">
        <v>0</v>
      </c>
      <c r="G12" s="16">
        <v>0.3</v>
      </c>
      <c r="H12" s="16">
        <v>0.6</v>
      </c>
      <c r="I12" s="16">
        <v>0</v>
      </c>
      <c r="J12" s="16">
        <v>0.3</v>
      </c>
      <c r="K12" s="16">
        <v>0.6</v>
      </c>
      <c r="L12" s="16">
        <v>0</v>
      </c>
      <c r="M12" s="16">
        <v>0.3</v>
      </c>
      <c r="N12" s="16">
        <v>0.5</v>
      </c>
      <c r="O12" s="16">
        <v>0.1</v>
      </c>
      <c r="P12" s="16">
        <v>0.4</v>
      </c>
      <c r="Q12" s="16">
        <v>0.6</v>
      </c>
      <c r="R12" s="16">
        <v>0</v>
      </c>
      <c r="S12" s="16">
        <v>0.3</v>
      </c>
    </row>
    <row r="13" spans="1:19" x14ac:dyDescent="0.25">
      <c r="A13" s="9" t="s">
        <v>87</v>
      </c>
      <c r="B13" s="16"/>
      <c r="C13" s="16"/>
      <c r="D13" s="16"/>
      <c r="E13" s="16">
        <v>0.5</v>
      </c>
      <c r="F13" s="16">
        <v>0.1</v>
      </c>
      <c r="G13" s="16">
        <v>0.4</v>
      </c>
      <c r="H13" s="16">
        <v>0.6</v>
      </c>
      <c r="I13" s="16">
        <v>0</v>
      </c>
      <c r="J13" s="16">
        <v>0.3</v>
      </c>
      <c r="K13" s="16">
        <v>0.6</v>
      </c>
      <c r="L13" s="16">
        <v>0</v>
      </c>
      <c r="M13" s="16">
        <v>0.3</v>
      </c>
      <c r="N13" s="16">
        <v>0.6</v>
      </c>
      <c r="O13" s="16">
        <v>0</v>
      </c>
      <c r="P13" s="16">
        <v>0.3</v>
      </c>
      <c r="Q13" s="16">
        <v>0.75</v>
      </c>
      <c r="R13" s="16">
        <v>0.05</v>
      </c>
      <c r="S13" s="16">
        <v>0.1</v>
      </c>
    </row>
    <row r="14" spans="1:19" x14ac:dyDescent="0.25">
      <c r="A14" s="9" t="s">
        <v>88</v>
      </c>
      <c r="B14" s="16"/>
      <c r="C14" s="16"/>
      <c r="D14" s="16"/>
      <c r="E14" s="16"/>
      <c r="F14" s="16"/>
      <c r="G14" s="16"/>
      <c r="H14" s="16">
        <v>0.5</v>
      </c>
      <c r="I14" s="16">
        <v>0.1</v>
      </c>
      <c r="J14" s="16">
        <v>0.4</v>
      </c>
      <c r="K14" s="16">
        <v>0.6</v>
      </c>
      <c r="L14" s="16">
        <v>0</v>
      </c>
      <c r="M14" s="16">
        <v>0.3</v>
      </c>
      <c r="N14" s="16">
        <v>0.5</v>
      </c>
      <c r="O14" s="16">
        <v>0.1</v>
      </c>
      <c r="P14" s="16">
        <v>0.4</v>
      </c>
      <c r="Q14" s="16">
        <v>0.75</v>
      </c>
      <c r="R14" s="16">
        <v>0.05</v>
      </c>
      <c r="S14" s="16">
        <v>0.1</v>
      </c>
    </row>
    <row r="15" spans="1:19" x14ac:dyDescent="0.25">
      <c r="A15" s="9" t="s">
        <v>89</v>
      </c>
      <c r="B15" s="16"/>
      <c r="C15" s="16"/>
      <c r="D15" s="16"/>
      <c r="E15" s="16"/>
      <c r="F15" s="16"/>
      <c r="G15" s="16"/>
      <c r="H15" s="16"/>
      <c r="I15" s="16"/>
      <c r="J15" s="16"/>
      <c r="K15" s="16">
        <v>0.5</v>
      </c>
      <c r="L15" s="16">
        <v>0.1</v>
      </c>
      <c r="M15" s="16">
        <v>0.4</v>
      </c>
      <c r="N15" s="16">
        <v>0.5</v>
      </c>
      <c r="O15" s="16">
        <v>0.1</v>
      </c>
      <c r="P15" s="16">
        <v>0.4</v>
      </c>
      <c r="Q15" s="16">
        <v>0.5</v>
      </c>
      <c r="R15" s="16">
        <v>0.1</v>
      </c>
      <c r="S15" s="16">
        <v>0.4</v>
      </c>
    </row>
    <row r="16" spans="1:19" x14ac:dyDescent="0.25">
      <c r="A16" s="9" t="s">
        <v>90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>
        <v>0.5</v>
      </c>
      <c r="O16" s="16">
        <v>0.1</v>
      </c>
      <c r="P16" s="16">
        <v>0.4</v>
      </c>
      <c r="Q16" s="16">
        <v>0.5</v>
      </c>
      <c r="R16" s="16">
        <v>0.1</v>
      </c>
      <c r="S16" s="16">
        <v>0.4</v>
      </c>
    </row>
    <row r="17" spans="1:19" x14ac:dyDescent="0.25">
      <c r="A17" s="9" t="s">
        <v>91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>
        <v>0.5</v>
      </c>
      <c r="R17" s="16">
        <v>0.1</v>
      </c>
      <c r="S17" s="16">
        <v>0.4</v>
      </c>
    </row>
    <row r="19" spans="1:19" x14ac:dyDescent="0.25">
      <c r="A19" s="9" t="s">
        <v>78</v>
      </c>
      <c r="B19" s="19" t="s">
        <v>86</v>
      </c>
      <c r="C19" s="19"/>
      <c r="D19" s="19"/>
      <c r="E19" s="19" t="s">
        <v>87</v>
      </c>
      <c r="F19" s="19"/>
      <c r="G19" s="19"/>
      <c r="H19" s="19" t="s">
        <v>88</v>
      </c>
      <c r="I19" s="19"/>
      <c r="J19" s="19"/>
      <c r="K19" s="19" t="s">
        <v>89</v>
      </c>
      <c r="L19" s="19"/>
      <c r="M19" s="19"/>
      <c r="N19" s="19" t="s">
        <v>90</v>
      </c>
      <c r="O19" s="19"/>
      <c r="P19" s="19"/>
      <c r="Q19" s="19" t="s">
        <v>91</v>
      </c>
      <c r="R19" s="19"/>
      <c r="S19" s="19"/>
    </row>
    <row r="20" spans="1:19" x14ac:dyDescent="0.25">
      <c r="A20" s="9"/>
      <c r="B20" s="20" t="s">
        <v>66</v>
      </c>
      <c r="C20" s="20" t="s">
        <v>68</v>
      </c>
      <c r="D20" s="20" t="s">
        <v>67</v>
      </c>
      <c r="E20" s="20" t="s">
        <v>66</v>
      </c>
      <c r="F20" s="20" t="s">
        <v>68</v>
      </c>
      <c r="G20" s="20" t="s">
        <v>67</v>
      </c>
      <c r="H20" s="20" t="s">
        <v>66</v>
      </c>
      <c r="I20" s="20" t="s">
        <v>68</v>
      </c>
      <c r="J20" s="20" t="s">
        <v>67</v>
      </c>
      <c r="K20" s="20" t="s">
        <v>66</v>
      </c>
      <c r="L20" s="20" t="s">
        <v>68</v>
      </c>
      <c r="M20" s="20" t="s">
        <v>67</v>
      </c>
      <c r="N20" s="20" t="s">
        <v>66</v>
      </c>
      <c r="O20" s="20" t="s">
        <v>68</v>
      </c>
      <c r="P20" s="20" t="s">
        <v>67</v>
      </c>
      <c r="Q20" s="20" t="s">
        <v>66</v>
      </c>
      <c r="R20" s="20" t="s">
        <v>68</v>
      </c>
      <c r="S20" s="20" t="s">
        <v>67</v>
      </c>
    </row>
    <row r="21" spans="1:19" x14ac:dyDescent="0.25">
      <c r="A21" s="9" t="s">
        <v>86</v>
      </c>
      <c r="B21" s="16">
        <v>0.5</v>
      </c>
      <c r="C21" s="16">
        <v>0.1</v>
      </c>
      <c r="D21" s="16">
        <v>0.4</v>
      </c>
      <c r="E21" s="16">
        <v>0.5</v>
      </c>
      <c r="F21" s="16">
        <v>0.1</v>
      </c>
      <c r="G21" s="16">
        <v>0.4</v>
      </c>
      <c r="H21" s="16">
        <v>0.5</v>
      </c>
      <c r="I21" s="16">
        <v>0.1</v>
      </c>
      <c r="J21" s="16">
        <v>0.4</v>
      </c>
      <c r="K21" s="16">
        <v>0.6</v>
      </c>
      <c r="L21" s="16">
        <v>0</v>
      </c>
      <c r="M21" s="16">
        <v>0.3</v>
      </c>
      <c r="N21" s="16">
        <v>0.75</v>
      </c>
      <c r="O21" s="16">
        <v>0.05</v>
      </c>
      <c r="P21" s="16">
        <v>0.1</v>
      </c>
      <c r="Q21" s="16">
        <v>0.75</v>
      </c>
      <c r="R21" s="16">
        <v>0.05</v>
      </c>
      <c r="S21" s="16">
        <v>0.1</v>
      </c>
    </row>
    <row r="22" spans="1:19" x14ac:dyDescent="0.25">
      <c r="A22" s="9" t="s">
        <v>87</v>
      </c>
      <c r="B22" s="16"/>
      <c r="C22" s="16"/>
      <c r="D22" s="16"/>
      <c r="E22" s="16">
        <v>0.5</v>
      </c>
      <c r="F22" s="16">
        <v>0.1</v>
      </c>
      <c r="G22" s="16">
        <v>0.4</v>
      </c>
      <c r="H22" s="16">
        <v>0.5</v>
      </c>
      <c r="I22" s="16">
        <v>0.1</v>
      </c>
      <c r="J22" s="16">
        <v>0.4</v>
      </c>
      <c r="K22" s="16">
        <v>0.6</v>
      </c>
      <c r="L22" s="16">
        <v>0</v>
      </c>
      <c r="M22" s="16">
        <v>0.3</v>
      </c>
      <c r="N22" s="16">
        <v>0.75</v>
      </c>
      <c r="O22" s="16">
        <v>0.05</v>
      </c>
      <c r="P22" s="16">
        <v>0.1</v>
      </c>
      <c r="Q22" s="16">
        <v>0.75</v>
      </c>
      <c r="R22" s="16">
        <v>0.05</v>
      </c>
      <c r="S22" s="16">
        <v>0.1</v>
      </c>
    </row>
    <row r="23" spans="1:19" x14ac:dyDescent="0.25">
      <c r="A23" s="9" t="s">
        <v>88</v>
      </c>
      <c r="B23" s="16"/>
      <c r="C23" s="16"/>
      <c r="D23" s="16"/>
      <c r="E23" s="16"/>
      <c r="F23" s="16"/>
      <c r="G23" s="16"/>
      <c r="H23" s="16">
        <v>0.5</v>
      </c>
      <c r="I23" s="16">
        <v>0.1</v>
      </c>
      <c r="J23" s="16">
        <v>0.4</v>
      </c>
      <c r="K23" s="16">
        <v>0.5</v>
      </c>
      <c r="L23" s="16">
        <v>0.1</v>
      </c>
      <c r="M23" s="16">
        <v>0.4</v>
      </c>
      <c r="N23" s="16">
        <v>0.5</v>
      </c>
      <c r="O23" s="16">
        <v>0.1</v>
      </c>
      <c r="P23" s="16">
        <v>0.4</v>
      </c>
      <c r="Q23" s="16">
        <v>0.6</v>
      </c>
      <c r="R23" s="16">
        <v>0</v>
      </c>
      <c r="S23" s="16">
        <v>0.3</v>
      </c>
    </row>
    <row r="24" spans="1:19" x14ac:dyDescent="0.25">
      <c r="A24" s="9" t="s">
        <v>89</v>
      </c>
      <c r="B24" s="16"/>
      <c r="C24" s="16"/>
      <c r="D24" s="16"/>
      <c r="E24" s="16"/>
      <c r="F24" s="16"/>
      <c r="G24" s="16"/>
      <c r="H24" s="16"/>
      <c r="I24" s="16"/>
      <c r="J24" s="16"/>
      <c r="K24" s="16">
        <v>0.5</v>
      </c>
      <c r="L24" s="16">
        <v>0.1</v>
      </c>
      <c r="M24" s="16">
        <v>0.4</v>
      </c>
      <c r="N24" s="16">
        <v>0.5</v>
      </c>
      <c r="O24" s="16">
        <v>0.1</v>
      </c>
      <c r="P24" s="16">
        <v>0.4</v>
      </c>
      <c r="Q24" s="16">
        <v>0.6</v>
      </c>
      <c r="R24" s="16">
        <v>0</v>
      </c>
      <c r="S24" s="16">
        <v>0.3</v>
      </c>
    </row>
    <row r="25" spans="1:19" x14ac:dyDescent="0.25">
      <c r="A25" s="9" t="s">
        <v>90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>
        <v>0.5</v>
      </c>
      <c r="O25" s="16">
        <v>0.1</v>
      </c>
      <c r="P25" s="16">
        <v>0.4</v>
      </c>
      <c r="Q25" s="16">
        <v>0.5</v>
      </c>
      <c r="R25" s="16">
        <v>0.1</v>
      </c>
      <c r="S25" s="16">
        <v>0.4</v>
      </c>
    </row>
    <row r="26" spans="1:19" x14ac:dyDescent="0.25">
      <c r="A26" s="9" t="s">
        <v>91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>
        <v>0.5</v>
      </c>
      <c r="R26" s="16">
        <v>0.1</v>
      </c>
      <c r="S26" s="16">
        <v>0.4</v>
      </c>
    </row>
    <row r="27" spans="1:19" x14ac:dyDescent="0.25">
      <c r="A27" s="23"/>
    </row>
    <row r="28" spans="1:19" x14ac:dyDescent="0.25">
      <c r="A28" s="21" t="s">
        <v>114</v>
      </c>
    </row>
    <row r="29" spans="1:19" x14ac:dyDescent="0.25">
      <c r="A29" s="9"/>
      <c r="B29" s="19" t="s">
        <v>86</v>
      </c>
      <c r="C29" s="19"/>
      <c r="D29" s="19"/>
      <c r="E29" s="19" t="s">
        <v>87</v>
      </c>
      <c r="F29" s="19"/>
      <c r="G29" s="19"/>
      <c r="H29" s="19" t="s">
        <v>88</v>
      </c>
      <c r="I29" s="19"/>
      <c r="J29" s="19"/>
      <c r="K29" s="19" t="s">
        <v>89</v>
      </c>
      <c r="L29" s="19"/>
      <c r="M29" s="19"/>
      <c r="N29" s="19" t="s">
        <v>90</v>
      </c>
      <c r="O29" s="19"/>
      <c r="P29" s="19"/>
      <c r="Q29" s="19" t="s">
        <v>91</v>
      </c>
      <c r="R29" s="19"/>
      <c r="S29" s="19"/>
    </row>
    <row r="30" spans="1:19" x14ac:dyDescent="0.25">
      <c r="A30" s="9"/>
      <c r="B30" s="20" t="s">
        <v>66</v>
      </c>
      <c r="C30" s="20" t="s">
        <v>68</v>
      </c>
      <c r="D30" s="20" t="s">
        <v>67</v>
      </c>
      <c r="E30" s="20" t="s">
        <v>66</v>
      </c>
      <c r="F30" s="20" t="s">
        <v>68</v>
      </c>
      <c r="G30" s="20" t="s">
        <v>67</v>
      </c>
      <c r="H30" s="20" t="s">
        <v>66</v>
      </c>
      <c r="I30" s="20" t="s">
        <v>68</v>
      </c>
      <c r="J30" s="20" t="s">
        <v>67</v>
      </c>
      <c r="K30" s="20" t="s">
        <v>66</v>
      </c>
      <c r="L30" s="20" t="s">
        <v>68</v>
      </c>
      <c r="M30" s="20" t="s">
        <v>67</v>
      </c>
      <c r="N30" s="20" t="s">
        <v>66</v>
      </c>
      <c r="O30" s="20" t="s">
        <v>68</v>
      </c>
      <c r="P30" s="20" t="s">
        <v>67</v>
      </c>
      <c r="Q30" s="20" t="s">
        <v>66</v>
      </c>
      <c r="R30" s="20" t="s">
        <v>68</v>
      </c>
      <c r="S30" s="20" t="s">
        <v>67</v>
      </c>
    </row>
    <row r="31" spans="1:19" x14ac:dyDescent="0.25">
      <c r="A31" s="9" t="s">
        <v>86</v>
      </c>
      <c r="B31" s="16">
        <f>+((B3^(1/3))*(B12^(1/3))*(B21^(1/3)))</f>
        <v>0.50000000000000011</v>
      </c>
      <c r="C31" s="16">
        <f>+((C3^(1/3))*(C12^(1/3))*(C21^(1/3)))</f>
        <v>0.10000000000000005</v>
      </c>
      <c r="D31" s="16">
        <f>1-(((1-D3)^(1/3))*((1-D12)^(1/3))*((1-D21)^(1/3)))</f>
        <v>0.40000000000000013</v>
      </c>
      <c r="E31" s="16">
        <f>+((E3^(1/3))*(E12^(1/3))*(E21^(1/3)))</f>
        <v>0.53132928459130557</v>
      </c>
      <c r="F31" s="16">
        <f>+((F3^(1/3))*(F12^(1/3))*(F21^(1/3)))</f>
        <v>0</v>
      </c>
      <c r="G31" s="16">
        <f>1-(((1-G3)^(1/3))*((1-G12)^(1/3))*((1-G21)^(1/3)))</f>
        <v>0.3683640402343622</v>
      </c>
      <c r="H31" s="16">
        <f t="shared" ref="H31:I33" si="0">+((H3^(1/3))*(H12^(1/3))*(H21^(1/3)))</f>
        <v>0.53132928459130557</v>
      </c>
      <c r="I31" s="16">
        <f t="shared" si="0"/>
        <v>0</v>
      </c>
      <c r="J31" s="16">
        <f>1-(((1-J3)^(1/3))*((1-J12)^(1/3))*((1-J21)^(1/3)))</f>
        <v>0.3683640402343622</v>
      </c>
      <c r="K31" s="16">
        <f t="shared" ref="K31:L33" si="1">+((K3^(1/3))*(K12^(1/3))*(K21^(1/3)))</f>
        <v>0.59999999999999987</v>
      </c>
      <c r="L31" s="16">
        <f t="shared" si="1"/>
        <v>0</v>
      </c>
      <c r="M31" s="16">
        <f>1-(((1-M3)^(1/3))*((1-M12)^(1/3))*((1-M21)^(1/3)))</f>
        <v>0.30000000000000016</v>
      </c>
      <c r="N31" s="16">
        <f t="shared" ref="N31:O34" si="2">+((N3^(1/3))*(N12^(1/3))*(N21^(1/3)))</f>
        <v>0.65518534855222421</v>
      </c>
      <c r="O31" s="16">
        <f t="shared" si="2"/>
        <v>6.2996052494743687E-2</v>
      </c>
      <c r="P31" s="16">
        <f>1-(((1-P3)^(1/3))*((1-P12)^(1/3))*((1-P21)^(1/3)))</f>
        <v>0.21377758173733108</v>
      </c>
      <c r="Q31" s="16">
        <f t="shared" ref="Q31:R35" si="3">+((Q3^(1/3))*(Q12^(1/3))*(Q21^(1/3)))</f>
        <v>0.69623832504191685</v>
      </c>
      <c r="R31" s="16">
        <f t="shared" si="3"/>
        <v>0</v>
      </c>
      <c r="S31" s="16">
        <f t="shared" ref="S31:S36" si="4">1-(((1-S3)^(1/3))*((1-S12)^(1/3))*((1-S21)^(1/3)))</f>
        <v>0.17232274708566386</v>
      </c>
    </row>
    <row r="32" spans="1:19" x14ac:dyDescent="0.25">
      <c r="A32" s="9" t="s">
        <v>87</v>
      </c>
      <c r="B32" s="16">
        <f>+G31</f>
        <v>0.3683640402343622</v>
      </c>
      <c r="C32" s="16">
        <f>+F31</f>
        <v>0</v>
      </c>
      <c r="D32" s="16">
        <f>+E31</f>
        <v>0.53132928459130557</v>
      </c>
      <c r="E32" s="16">
        <f>+((E4^(1/3))*(E13^(1/3))*(E22^(1/3)))</f>
        <v>0.50000000000000011</v>
      </c>
      <c r="F32" s="16">
        <f>+((F4^(1/3))*(F13^(1/3))*(F22^(1/3)))</f>
        <v>0.10000000000000005</v>
      </c>
      <c r="G32" s="16">
        <f>1-(((1-G4)^(1/3))*((1-G13)^(1/3))*((1-G22)^(1/3)))</f>
        <v>0.40000000000000013</v>
      </c>
      <c r="H32" s="16">
        <f t="shared" si="0"/>
        <v>0.53132928459130557</v>
      </c>
      <c r="I32" s="16">
        <f t="shared" si="0"/>
        <v>0</v>
      </c>
      <c r="J32" s="16">
        <f>1-(((1-J4)^(1/3))*((1-J13)^(1/3))*((1-J22)^(1/3)))</f>
        <v>0.3683640402343622</v>
      </c>
      <c r="K32" s="16">
        <f t="shared" si="1"/>
        <v>0.59999999999999987</v>
      </c>
      <c r="L32" s="16">
        <f t="shared" si="1"/>
        <v>0</v>
      </c>
      <c r="M32" s="16">
        <f>1-(((1-M4)^(1/3))*((1-M13)^(1/3))*((1-M22)^(1/3)))</f>
        <v>0.30000000000000016</v>
      </c>
      <c r="N32" s="16">
        <f t="shared" si="2"/>
        <v>0.64633040700956501</v>
      </c>
      <c r="O32" s="16">
        <f t="shared" si="2"/>
        <v>0</v>
      </c>
      <c r="P32" s="16">
        <f>1-(((1-P4)^(1/3))*((1-P13)^(1/3))*((1-P22)^(1/3)))</f>
        <v>0.23883373889797554</v>
      </c>
      <c r="Q32" s="16">
        <f t="shared" si="3"/>
        <v>0.75</v>
      </c>
      <c r="R32" s="16">
        <f t="shared" si="3"/>
        <v>5.0000000000000024E-2</v>
      </c>
      <c r="S32" s="16">
        <f t="shared" si="4"/>
        <v>0.10000000000000009</v>
      </c>
    </row>
    <row r="33" spans="1:19" x14ac:dyDescent="0.25">
      <c r="A33" s="9" t="s">
        <v>88</v>
      </c>
      <c r="B33" s="16">
        <f>+J31</f>
        <v>0.3683640402343622</v>
      </c>
      <c r="C33" s="16">
        <f>+I31</f>
        <v>0</v>
      </c>
      <c r="D33" s="16">
        <f>+H31</f>
        <v>0.53132928459130557</v>
      </c>
      <c r="E33" s="16">
        <f>+J32</f>
        <v>0.3683640402343622</v>
      </c>
      <c r="F33" s="16">
        <f>+I32</f>
        <v>0</v>
      </c>
      <c r="G33" s="16">
        <f>+H31</f>
        <v>0.53132928459130557</v>
      </c>
      <c r="H33" s="16">
        <f t="shared" si="0"/>
        <v>0.50000000000000011</v>
      </c>
      <c r="I33" s="16">
        <f t="shared" si="0"/>
        <v>0.10000000000000005</v>
      </c>
      <c r="J33" s="16">
        <f>1-(((1-J5)^(1/3))*((1-J14)^(1/3))*((1-J23)^(1/3)))</f>
        <v>0.40000000000000013</v>
      </c>
      <c r="K33" s="16">
        <f t="shared" si="1"/>
        <v>0.53132928459130557</v>
      </c>
      <c r="L33" s="16">
        <f t="shared" si="1"/>
        <v>0</v>
      </c>
      <c r="M33" s="16">
        <f>1-(((1-M5)^(1/3))*((1-M14)^(1/3))*((1-M23)^(1/3)))</f>
        <v>0.3683640402343622</v>
      </c>
      <c r="N33" s="16">
        <f t="shared" si="2"/>
        <v>0.50000000000000011</v>
      </c>
      <c r="O33" s="16">
        <f t="shared" si="2"/>
        <v>0.10000000000000005</v>
      </c>
      <c r="P33" s="16">
        <f>1-(((1-P5)^(1/3))*((1-P14)^(1/3))*((1-P23)^(1/3)))</f>
        <v>0.40000000000000013</v>
      </c>
      <c r="Q33" s="16">
        <f t="shared" si="3"/>
        <v>0.64633040700956512</v>
      </c>
      <c r="R33" s="16">
        <f t="shared" si="3"/>
        <v>0</v>
      </c>
      <c r="S33" s="16">
        <f t="shared" si="4"/>
        <v>0.23883373889797554</v>
      </c>
    </row>
    <row r="34" spans="1:19" x14ac:dyDescent="0.25">
      <c r="A34" s="9" t="s">
        <v>89</v>
      </c>
      <c r="B34" s="16">
        <f>+M31</f>
        <v>0.30000000000000016</v>
      </c>
      <c r="C34" s="16">
        <f>+L31</f>
        <v>0</v>
      </c>
      <c r="D34" s="16">
        <f>+K31</f>
        <v>0.59999999999999987</v>
      </c>
      <c r="E34" s="16">
        <f>+M32</f>
        <v>0.30000000000000016</v>
      </c>
      <c r="F34" s="16">
        <f>+L32</f>
        <v>0</v>
      </c>
      <c r="G34" s="16">
        <f>+K32</f>
        <v>0.59999999999999987</v>
      </c>
      <c r="H34" s="16">
        <f>+M33</f>
        <v>0.3683640402343622</v>
      </c>
      <c r="I34" s="16">
        <f>+L33</f>
        <v>0</v>
      </c>
      <c r="J34" s="16">
        <f>+K33</f>
        <v>0.53132928459130557</v>
      </c>
      <c r="K34" s="16">
        <f>+((K6^(1/3))*(K15^(1/3))*(K24^(1/3)))</f>
        <v>0.50000000000000011</v>
      </c>
      <c r="L34" s="16">
        <f>+((L6^(1/3))*(L15^(1/3))*(L24^(1/3)))</f>
        <v>0.10000000000000005</v>
      </c>
      <c r="M34" s="16">
        <f>1-(((1-M6)^(1/3))*((1-M15)^(1/3))*((1-M24)^(1/3)))</f>
        <v>0.40000000000000013</v>
      </c>
      <c r="N34" s="16">
        <f t="shared" si="2"/>
        <v>0.50000000000000011</v>
      </c>
      <c r="O34" s="16">
        <f t="shared" si="2"/>
        <v>0.10000000000000005</v>
      </c>
      <c r="P34" s="16">
        <f>1-(((1-P6)^(1/3))*((1-P15)^(1/3))*((1-P24)^(1/3)))</f>
        <v>0.40000000000000013</v>
      </c>
      <c r="Q34" s="16">
        <f t="shared" si="3"/>
        <v>0.56462161732861704</v>
      </c>
      <c r="R34" s="16">
        <f t="shared" si="3"/>
        <v>0</v>
      </c>
      <c r="S34" s="16">
        <f t="shared" si="4"/>
        <v>0.33506002388490264</v>
      </c>
    </row>
    <row r="35" spans="1:19" x14ac:dyDescent="0.25">
      <c r="A35" s="9" t="s">
        <v>90</v>
      </c>
      <c r="B35" s="16">
        <f>+P31</f>
        <v>0.21377758173733108</v>
      </c>
      <c r="C35" s="16">
        <f>+O31</f>
        <v>6.2996052494743687E-2</v>
      </c>
      <c r="D35" s="16">
        <f>+N31</f>
        <v>0.65518534855222421</v>
      </c>
      <c r="E35" s="16">
        <f>+P32</f>
        <v>0.23883373889797554</v>
      </c>
      <c r="F35" s="16">
        <f>+O32</f>
        <v>0</v>
      </c>
      <c r="G35" s="16">
        <f>+N32</f>
        <v>0.64633040700956501</v>
      </c>
      <c r="H35" s="16">
        <f>+P33</f>
        <v>0.40000000000000013</v>
      </c>
      <c r="I35" s="16">
        <f>+O33</f>
        <v>0.10000000000000005</v>
      </c>
      <c r="J35" s="16">
        <f>+N33</f>
        <v>0.50000000000000011</v>
      </c>
      <c r="K35" s="16">
        <f>+P34</f>
        <v>0.40000000000000013</v>
      </c>
      <c r="L35" s="16">
        <f>+O34</f>
        <v>0.10000000000000005</v>
      </c>
      <c r="M35" s="16">
        <f>+N34</f>
        <v>0.50000000000000011</v>
      </c>
      <c r="N35" s="16">
        <f>+((N7^(1/3))*(N16^(1/3))*(N25^(1/3)))</f>
        <v>0.50000000000000011</v>
      </c>
      <c r="O35" s="16">
        <f>+((O7^(1/3))*(O16^(1/3))*(O25^(1/3)))</f>
        <v>0.10000000000000005</v>
      </c>
      <c r="P35" s="16">
        <f>1-(((1-P7)^(1/3))*((1-P16)^(1/3))*((1-P25)^(1/3)))</f>
        <v>0.40000000000000013</v>
      </c>
      <c r="Q35" s="16">
        <f t="shared" si="3"/>
        <v>0.50000000000000011</v>
      </c>
      <c r="R35" s="16">
        <f t="shared" si="3"/>
        <v>0.10000000000000005</v>
      </c>
      <c r="S35" s="16">
        <f t="shared" si="4"/>
        <v>0.40000000000000013</v>
      </c>
    </row>
    <row r="36" spans="1:19" x14ac:dyDescent="0.25">
      <c r="A36" s="9" t="s">
        <v>91</v>
      </c>
      <c r="B36" s="16">
        <f>+S31</f>
        <v>0.17232274708566386</v>
      </c>
      <c r="C36" s="16">
        <f>+R31</f>
        <v>0</v>
      </c>
      <c r="D36" s="16">
        <f>+Q31</f>
        <v>0.69623832504191685</v>
      </c>
      <c r="E36" s="16">
        <f>+S32</f>
        <v>0.10000000000000009</v>
      </c>
      <c r="F36" s="16">
        <f>+R32</f>
        <v>5.0000000000000024E-2</v>
      </c>
      <c r="G36" s="16">
        <f>+Q32</f>
        <v>0.75</v>
      </c>
      <c r="H36" s="16">
        <f>+S33</f>
        <v>0.23883373889797554</v>
      </c>
      <c r="I36" s="16">
        <f>+R33</f>
        <v>0</v>
      </c>
      <c r="J36" s="16">
        <f>+Q33</f>
        <v>0.64633040700956512</v>
      </c>
      <c r="K36" s="16">
        <f>+S34</f>
        <v>0.33506002388490264</v>
      </c>
      <c r="L36" s="16">
        <f>+R34</f>
        <v>0</v>
      </c>
      <c r="M36" s="16">
        <f>+Q34</f>
        <v>0.56462161732861704</v>
      </c>
      <c r="N36" s="16">
        <f>+S35</f>
        <v>0.40000000000000013</v>
      </c>
      <c r="O36" s="16">
        <f>+R35</f>
        <v>0.10000000000000005</v>
      </c>
      <c r="P36" s="16">
        <f>+Q35</f>
        <v>0.50000000000000011</v>
      </c>
      <c r="Q36" s="16">
        <f>+((Q8^(1/3))*(Q17^(1/3))*(Q26^(1/3)))</f>
        <v>0.50000000000000011</v>
      </c>
      <c r="R36" s="16">
        <f>+((R8^(1/3))*(R17^(1/3))*(R26^(1/3)))</f>
        <v>0.10000000000000005</v>
      </c>
      <c r="S36" s="16">
        <f t="shared" si="4"/>
        <v>0.40000000000000013</v>
      </c>
    </row>
    <row r="39" spans="1:19" x14ac:dyDescent="0.25">
      <c r="A39" s="23" t="s">
        <v>115</v>
      </c>
      <c r="E39" s="19" t="s">
        <v>75</v>
      </c>
      <c r="F39" s="19"/>
      <c r="G39" s="19" t="s">
        <v>75</v>
      </c>
      <c r="H39" s="19"/>
    </row>
    <row r="40" spans="1:19" x14ac:dyDescent="0.25">
      <c r="A40" s="16"/>
      <c r="B40" s="20" t="s">
        <v>66</v>
      </c>
      <c r="C40" s="20" t="s">
        <v>68</v>
      </c>
      <c r="D40" s="20" t="s">
        <v>67</v>
      </c>
      <c r="E40" s="9"/>
      <c r="F40" s="20" t="s">
        <v>117</v>
      </c>
      <c r="G40" s="9"/>
      <c r="H40" s="20" t="s">
        <v>116</v>
      </c>
    </row>
    <row r="41" spans="1:19" x14ac:dyDescent="0.25">
      <c r="A41" s="9" t="s">
        <v>86</v>
      </c>
      <c r="B41" s="16">
        <f>+(1-(((1-B31)^(1/6))*((1-E31)^(1/6))*((1-H31)^(1/6))*((1-K31)^(1/6))*((1-N31)^(1/6))*((1-Q31)^(1/6))))</f>
        <v>0.59216854366401939</v>
      </c>
      <c r="C41" s="16">
        <f>((C31)^(1/6))*((F31)^(1/6))*((I31)^(1/6))*((L31)^(1/6))*((O31)^(1/6))*((R31)^(1/6))</f>
        <v>0</v>
      </c>
      <c r="D41" s="16">
        <f>((D31)^(1/6))*((G31)^(1/6))*((J31)^(1/6))*((M31)^(1/6))*((P31)^(1/6))*((S31)^(1/6))</f>
        <v>0.29040677578344098</v>
      </c>
      <c r="E41" s="16">
        <f t="shared" ref="E41:E46" si="5">0.5*(1+B41-D41)</f>
        <v>0.6508808839402892</v>
      </c>
      <c r="F41" s="16">
        <f t="shared" ref="F41:F46" si="6">+E41/$E$48</f>
        <v>0.20781865725495294</v>
      </c>
      <c r="G41" s="16">
        <f>+B41+C41*0.5+(1+B41-D41)*(1-(B41+C41+D41))</f>
        <v>0.74502750341290558</v>
      </c>
      <c r="H41" s="16">
        <f t="shared" ref="H41:H46" si="7">+G41/$G$48</f>
        <v>0.21242504935644174</v>
      </c>
    </row>
    <row r="42" spans="1:19" x14ac:dyDescent="0.25">
      <c r="A42" s="9" t="s">
        <v>87</v>
      </c>
      <c r="B42" s="16">
        <f t="shared" ref="B42:B46" si="8">+(1-(((1-B32)^(1/6))*((1-E32)^(1/6))*((1-H32)^(1/6))*((1-K32)^(1/6))*((1-N32)^(1/6))*((1-Q32)^(1/6))))</f>
        <v>0.58330617443067334</v>
      </c>
      <c r="C42" s="16">
        <f t="shared" ref="C42:D46" si="9">((C32)^(1/6))*((F32)^(1/6))*((I32)^(1/6))*((L32)^(1/6))*((O32)^(1/6))*((R32)^(1/6))</f>
        <v>0</v>
      </c>
      <c r="D42" s="16">
        <f t="shared" si="9"/>
        <v>0.28717920177993345</v>
      </c>
      <c r="E42" s="16">
        <f t="shared" si="5"/>
        <v>0.64806348632536992</v>
      </c>
      <c r="F42" s="16">
        <f t="shared" si="6"/>
        <v>0.20691909513270823</v>
      </c>
      <c r="G42" s="16">
        <f t="shared" ref="G42:G46" si="10">+B42+C42*0.5+(1+B42-D42)*(1-(B42+C42+D42))</f>
        <v>0.75117357167681897</v>
      </c>
      <c r="H42" s="16">
        <f t="shared" si="7"/>
        <v>0.21417743950087145</v>
      </c>
    </row>
    <row r="43" spans="1:19" x14ac:dyDescent="0.25">
      <c r="A43" s="9" t="s">
        <v>88</v>
      </c>
      <c r="B43" s="16">
        <f t="shared" si="8"/>
        <v>0.49527299667055491</v>
      </c>
      <c r="C43" s="16">
        <f t="shared" si="9"/>
        <v>0</v>
      </c>
      <c r="D43" s="16">
        <f t="shared" si="9"/>
        <v>0.39798808071197117</v>
      </c>
      <c r="E43" s="16">
        <f t="shared" si="5"/>
        <v>0.5486424579792919</v>
      </c>
      <c r="F43" s="16">
        <f t="shared" si="6"/>
        <v>0.17517512304259536</v>
      </c>
      <c r="G43" s="16">
        <f t="shared" si="10"/>
        <v>0.61239600640437963</v>
      </c>
      <c r="H43" s="16">
        <f t="shared" si="7"/>
        <v>0.17460865711697257</v>
      </c>
    </row>
    <row r="44" spans="1:19" x14ac:dyDescent="0.25">
      <c r="A44" s="9" t="s">
        <v>89</v>
      </c>
      <c r="B44" s="16">
        <f t="shared" si="8"/>
        <v>0.4316991579222299</v>
      </c>
      <c r="C44" s="16">
        <f t="shared" si="9"/>
        <v>0</v>
      </c>
      <c r="D44" s="16">
        <f t="shared" si="9"/>
        <v>0.46610612355433728</v>
      </c>
      <c r="E44" s="16">
        <f t="shared" si="5"/>
        <v>0.48279651718394634</v>
      </c>
      <c r="F44" s="16">
        <f t="shared" si="6"/>
        <v>0.15415128390487504</v>
      </c>
      <c r="G44" s="16">
        <f t="shared" si="10"/>
        <v>0.53037766627764416</v>
      </c>
      <c r="H44" s="16">
        <f t="shared" si="7"/>
        <v>0.1512232788997348</v>
      </c>
    </row>
    <row r="45" spans="1:19" x14ac:dyDescent="0.25">
      <c r="A45" s="9" t="s">
        <v>90</v>
      </c>
      <c r="B45" s="16">
        <f t="shared" si="8"/>
        <v>0.38546789443825713</v>
      </c>
      <c r="C45" s="16">
        <f t="shared" si="9"/>
        <v>0</v>
      </c>
      <c r="D45" s="16">
        <f t="shared" si="9"/>
        <v>0.50677260058688134</v>
      </c>
      <c r="E45" s="16">
        <f t="shared" si="5"/>
        <v>0.43934764692568784</v>
      </c>
      <c r="F45" s="16">
        <f t="shared" si="6"/>
        <v>0.14027856756136617</v>
      </c>
      <c r="G45" s="16">
        <f t="shared" si="10"/>
        <v>0.48015566432742185</v>
      </c>
      <c r="H45" s="16">
        <f t="shared" si="7"/>
        <v>0.13690379244563178</v>
      </c>
    </row>
    <row r="46" spans="1:19" x14ac:dyDescent="0.25">
      <c r="A46" s="9" t="s">
        <v>91</v>
      </c>
      <c r="B46" s="16">
        <f t="shared" si="8"/>
        <v>0.30457901332392512</v>
      </c>
      <c r="C46" s="16">
        <f t="shared" si="9"/>
        <v>0</v>
      </c>
      <c r="D46" s="16">
        <f t="shared" si="9"/>
        <v>0.58010981362759395</v>
      </c>
      <c r="E46" s="16">
        <f t="shared" si="5"/>
        <v>0.36223459984816553</v>
      </c>
      <c r="F46" s="16">
        <f t="shared" si="6"/>
        <v>0.11565727310350218</v>
      </c>
      <c r="G46" s="16">
        <f t="shared" si="10"/>
        <v>0.38811840657840324</v>
      </c>
      <c r="H46" s="16">
        <f t="shared" si="7"/>
        <v>0.11066178268034751</v>
      </c>
    </row>
    <row r="48" spans="1:19" x14ac:dyDescent="0.25">
      <c r="E48" s="16">
        <f>SUM(E41:E47)</f>
        <v>3.1319655922027509</v>
      </c>
      <c r="F48" s="16">
        <f>SUM(F41:F47)</f>
        <v>0.99999999999999989</v>
      </c>
      <c r="G48" s="16">
        <f>SUM(G41:G47)</f>
        <v>3.5072488186775739</v>
      </c>
      <c r="H48" s="16">
        <f>SUM(H41:H47)</f>
        <v>1</v>
      </c>
    </row>
  </sheetData>
  <sheetProtection algorithmName="SHA-512" hashValue="SOT/kXvjdL9OisZmmzUZmu8yQTL0ZBu+wMG3D52vQkh+w4HJGk8LJT4ERvBDs270NDY5DGJheuwLHiH661E/Mw==" saltValue="z2Owac3NJ0yAthwkIdbQFg==" spinCount="100000" sheet="1" objects="1" scenarios="1"/>
  <mergeCells count="26">
    <mergeCell ref="Q29:S29"/>
    <mergeCell ref="E39:F39"/>
    <mergeCell ref="G39:H39"/>
    <mergeCell ref="B29:D29"/>
    <mergeCell ref="E29:G29"/>
    <mergeCell ref="H29:J29"/>
    <mergeCell ref="K29:M29"/>
    <mergeCell ref="N29:P29"/>
    <mergeCell ref="Q1:S1"/>
    <mergeCell ref="B1:D1"/>
    <mergeCell ref="E1:G1"/>
    <mergeCell ref="H1:J1"/>
    <mergeCell ref="K1:M1"/>
    <mergeCell ref="N1:P1"/>
    <mergeCell ref="Q19:S19"/>
    <mergeCell ref="B10:D10"/>
    <mergeCell ref="E10:G10"/>
    <mergeCell ref="H10:J10"/>
    <mergeCell ref="K10:M10"/>
    <mergeCell ref="N10:P10"/>
    <mergeCell ref="Q10:S10"/>
    <mergeCell ref="B19:D19"/>
    <mergeCell ref="E19:G19"/>
    <mergeCell ref="H19:J19"/>
    <mergeCell ref="K19:M19"/>
    <mergeCell ref="N19:P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BD904-B601-42A1-84DD-29175696271F}">
  <dimension ref="A1:S48"/>
  <sheetViews>
    <sheetView workbookViewId="0">
      <selection sqref="A1:XFD1048576"/>
    </sheetView>
  </sheetViews>
  <sheetFormatPr baseColWidth="10" defaultRowHeight="15.75" x14ac:dyDescent="0.25"/>
  <cols>
    <col min="1" max="1" width="15" style="5" customWidth="1"/>
    <col min="2" max="2" width="16.25" style="5" customWidth="1"/>
    <col min="3" max="3" width="11.375" style="5" bestFit="1" customWidth="1"/>
    <col min="4" max="16384" width="11" style="5"/>
  </cols>
  <sheetData>
    <row r="1" spans="1:19" x14ac:dyDescent="0.25">
      <c r="A1" s="9" t="s">
        <v>76</v>
      </c>
      <c r="B1" s="19" t="s">
        <v>92</v>
      </c>
      <c r="C1" s="19"/>
      <c r="D1" s="19"/>
      <c r="E1" s="19" t="s">
        <v>93</v>
      </c>
      <c r="F1" s="19"/>
      <c r="G1" s="19"/>
      <c r="H1" s="19" t="s">
        <v>94</v>
      </c>
      <c r="I1" s="19"/>
      <c r="J1" s="19"/>
      <c r="K1" s="19" t="s">
        <v>95</v>
      </c>
      <c r="L1" s="19"/>
      <c r="M1" s="19"/>
      <c r="N1" s="19" t="s">
        <v>96</v>
      </c>
      <c r="O1" s="19"/>
      <c r="P1" s="19"/>
      <c r="Q1" s="19" t="s">
        <v>97</v>
      </c>
      <c r="R1" s="19"/>
      <c r="S1" s="19"/>
    </row>
    <row r="2" spans="1:19" x14ac:dyDescent="0.25">
      <c r="A2" s="9"/>
      <c r="B2" s="20" t="s">
        <v>66</v>
      </c>
      <c r="C2" s="20" t="s">
        <v>68</v>
      </c>
      <c r="D2" s="20" t="s">
        <v>67</v>
      </c>
      <c r="E2" s="20" t="s">
        <v>66</v>
      </c>
      <c r="F2" s="20" t="s">
        <v>68</v>
      </c>
      <c r="G2" s="20" t="s">
        <v>67</v>
      </c>
      <c r="H2" s="20" t="s">
        <v>66</v>
      </c>
      <c r="I2" s="20" t="s">
        <v>68</v>
      </c>
      <c r="J2" s="20" t="s">
        <v>67</v>
      </c>
      <c r="K2" s="20" t="s">
        <v>66</v>
      </c>
      <c r="L2" s="20" t="s">
        <v>68</v>
      </c>
      <c r="M2" s="20" t="s">
        <v>67</v>
      </c>
      <c r="N2" s="20" t="s">
        <v>66</v>
      </c>
      <c r="O2" s="20" t="s">
        <v>68</v>
      </c>
      <c r="P2" s="20" t="s">
        <v>67</v>
      </c>
      <c r="Q2" s="20" t="s">
        <v>66</v>
      </c>
      <c r="R2" s="20" t="s">
        <v>68</v>
      </c>
      <c r="S2" s="20" t="s">
        <v>67</v>
      </c>
    </row>
    <row r="3" spans="1:19" x14ac:dyDescent="0.25">
      <c r="A3" s="9" t="s">
        <v>92</v>
      </c>
      <c r="B3" s="16">
        <v>0.5</v>
      </c>
      <c r="C3" s="16">
        <v>0.1</v>
      </c>
      <c r="D3" s="16">
        <v>0.4</v>
      </c>
      <c r="E3" s="16">
        <v>0.5</v>
      </c>
      <c r="F3" s="16">
        <v>0.1</v>
      </c>
      <c r="G3" s="16">
        <v>0.4</v>
      </c>
      <c r="H3" s="16">
        <v>0.5</v>
      </c>
      <c r="I3" s="16">
        <v>0.1</v>
      </c>
      <c r="J3" s="16">
        <v>0.4</v>
      </c>
      <c r="K3" s="16">
        <v>0.5</v>
      </c>
      <c r="L3" s="16">
        <v>0.1</v>
      </c>
      <c r="M3" s="16">
        <v>0.4</v>
      </c>
      <c r="N3" s="16">
        <v>0.5</v>
      </c>
      <c r="O3" s="16">
        <v>0.1</v>
      </c>
      <c r="P3" s="16">
        <v>0.4</v>
      </c>
      <c r="Q3" s="16">
        <v>0.5</v>
      </c>
      <c r="R3" s="16">
        <v>0.1</v>
      </c>
      <c r="S3" s="16">
        <v>0.4</v>
      </c>
    </row>
    <row r="4" spans="1:19" x14ac:dyDescent="0.25">
      <c r="A4" s="9" t="s">
        <v>93</v>
      </c>
      <c r="B4" s="16"/>
      <c r="C4" s="16"/>
      <c r="D4" s="16"/>
      <c r="E4" s="16">
        <v>0.5</v>
      </c>
      <c r="F4" s="16">
        <v>0.1</v>
      </c>
      <c r="G4" s="16">
        <v>0.4</v>
      </c>
      <c r="H4" s="16">
        <v>0.5</v>
      </c>
      <c r="I4" s="16">
        <v>0.1</v>
      </c>
      <c r="J4" s="16">
        <v>0.4</v>
      </c>
      <c r="K4" s="16">
        <v>0.5</v>
      </c>
      <c r="L4" s="16">
        <v>0.1</v>
      </c>
      <c r="M4" s="16">
        <v>0.4</v>
      </c>
      <c r="N4" s="16">
        <v>0.5</v>
      </c>
      <c r="O4" s="16">
        <v>0.1</v>
      </c>
      <c r="P4" s="16">
        <v>0.4</v>
      </c>
      <c r="Q4" s="16">
        <v>0.5</v>
      </c>
      <c r="R4" s="16">
        <v>0.1</v>
      </c>
      <c r="S4" s="16">
        <v>0.4</v>
      </c>
    </row>
    <row r="5" spans="1:19" x14ac:dyDescent="0.25">
      <c r="A5" s="9" t="s">
        <v>94</v>
      </c>
      <c r="B5" s="16"/>
      <c r="C5" s="16"/>
      <c r="D5" s="16"/>
      <c r="E5" s="16"/>
      <c r="F5" s="16"/>
      <c r="G5" s="16"/>
      <c r="H5" s="16">
        <v>0.5</v>
      </c>
      <c r="I5" s="16">
        <v>0.1</v>
      </c>
      <c r="J5" s="16">
        <v>0.4</v>
      </c>
      <c r="K5" s="16">
        <v>0.5</v>
      </c>
      <c r="L5" s="16">
        <v>0.1</v>
      </c>
      <c r="M5" s="16">
        <v>0.4</v>
      </c>
      <c r="N5" s="16">
        <v>0.5</v>
      </c>
      <c r="O5" s="16">
        <v>0.1</v>
      </c>
      <c r="P5" s="16">
        <v>0.4</v>
      </c>
      <c r="Q5" s="16">
        <v>0.5</v>
      </c>
      <c r="R5" s="16">
        <v>0.1</v>
      </c>
      <c r="S5" s="16">
        <v>0.4</v>
      </c>
    </row>
    <row r="6" spans="1:19" x14ac:dyDescent="0.25">
      <c r="A6" s="9" t="s">
        <v>95</v>
      </c>
      <c r="B6" s="16"/>
      <c r="C6" s="16"/>
      <c r="D6" s="16"/>
      <c r="E6" s="16"/>
      <c r="F6" s="16"/>
      <c r="G6" s="16"/>
      <c r="H6" s="16"/>
      <c r="I6" s="16"/>
      <c r="J6" s="16"/>
      <c r="K6" s="16">
        <v>0.5</v>
      </c>
      <c r="L6" s="16">
        <v>0.1</v>
      </c>
      <c r="M6" s="16">
        <v>0.4</v>
      </c>
      <c r="N6" s="16">
        <v>0.5</v>
      </c>
      <c r="O6" s="16">
        <v>0.1</v>
      </c>
      <c r="P6" s="16">
        <v>0.4</v>
      </c>
      <c r="Q6" s="16">
        <v>0.6</v>
      </c>
      <c r="R6" s="16">
        <v>0</v>
      </c>
      <c r="S6" s="16">
        <v>0.3</v>
      </c>
    </row>
    <row r="7" spans="1:19" x14ac:dyDescent="0.25">
      <c r="A7" s="9" t="s">
        <v>96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>
        <v>0.5</v>
      </c>
      <c r="O7" s="16">
        <v>0.1</v>
      </c>
      <c r="P7" s="16">
        <v>0.4</v>
      </c>
      <c r="Q7" s="16">
        <v>0.5</v>
      </c>
      <c r="R7" s="16">
        <v>0.1</v>
      </c>
      <c r="S7" s="16">
        <v>0.4</v>
      </c>
    </row>
    <row r="8" spans="1:19" x14ac:dyDescent="0.25">
      <c r="A8" s="9" t="s">
        <v>97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>
        <v>0.5</v>
      </c>
      <c r="R8" s="16">
        <v>0.1</v>
      </c>
      <c r="S8" s="16">
        <v>0.4</v>
      </c>
    </row>
    <row r="10" spans="1:19" x14ac:dyDescent="0.25">
      <c r="A10" s="9" t="s">
        <v>77</v>
      </c>
      <c r="B10" s="19" t="s">
        <v>92</v>
      </c>
      <c r="C10" s="19"/>
      <c r="D10" s="19"/>
      <c r="E10" s="19" t="s">
        <v>93</v>
      </c>
      <c r="F10" s="19"/>
      <c r="G10" s="19"/>
      <c r="H10" s="19" t="s">
        <v>94</v>
      </c>
      <c r="I10" s="19"/>
      <c r="J10" s="19"/>
      <c r="K10" s="19" t="s">
        <v>95</v>
      </c>
      <c r="L10" s="19"/>
      <c r="M10" s="19"/>
      <c r="N10" s="19" t="s">
        <v>96</v>
      </c>
      <c r="O10" s="19"/>
      <c r="P10" s="19"/>
      <c r="Q10" s="19" t="s">
        <v>97</v>
      </c>
      <c r="R10" s="19"/>
      <c r="S10" s="19"/>
    </row>
    <row r="11" spans="1:19" x14ac:dyDescent="0.25">
      <c r="A11" s="9"/>
      <c r="B11" s="20" t="s">
        <v>66</v>
      </c>
      <c r="C11" s="20" t="s">
        <v>68</v>
      </c>
      <c r="D11" s="20" t="s">
        <v>67</v>
      </c>
      <c r="E11" s="20" t="s">
        <v>66</v>
      </c>
      <c r="F11" s="20" t="s">
        <v>68</v>
      </c>
      <c r="G11" s="20" t="s">
        <v>67</v>
      </c>
      <c r="H11" s="20" t="s">
        <v>66</v>
      </c>
      <c r="I11" s="20" t="s">
        <v>68</v>
      </c>
      <c r="J11" s="20" t="s">
        <v>67</v>
      </c>
      <c r="K11" s="20" t="s">
        <v>66</v>
      </c>
      <c r="L11" s="20" t="s">
        <v>68</v>
      </c>
      <c r="M11" s="20" t="s">
        <v>67</v>
      </c>
      <c r="N11" s="20" t="s">
        <v>66</v>
      </c>
      <c r="O11" s="20" t="s">
        <v>68</v>
      </c>
      <c r="P11" s="20" t="s">
        <v>67</v>
      </c>
      <c r="Q11" s="20" t="s">
        <v>66</v>
      </c>
      <c r="R11" s="20" t="s">
        <v>68</v>
      </c>
      <c r="S11" s="20" t="s">
        <v>67</v>
      </c>
    </row>
    <row r="12" spans="1:19" x14ac:dyDescent="0.25">
      <c r="A12" s="9" t="s">
        <v>92</v>
      </c>
      <c r="B12" s="16">
        <v>0.5</v>
      </c>
      <c r="C12" s="16">
        <v>0.1</v>
      </c>
      <c r="D12" s="16">
        <v>0.4</v>
      </c>
      <c r="E12" s="16">
        <v>0.6</v>
      </c>
      <c r="F12" s="16">
        <v>0</v>
      </c>
      <c r="G12" s="16">
        <v>0.3</v>
      </c>
      <c r="H12" s="16">
        <v>0.6</v>
      </c>
      <c r="I12" s="16">
        <v>0</v>
      </c>
      <c r="J12" s="16">
        <v>0.3</v>
      </c>
      <c r="K12" s="16">
        <v>0.5</v>
      </c>
      <c r="L12" s="16">
        <v>0.1</v>
      </c>
      <c r="M12" s="16">
        <v>0.4</v>
      </c>
      <c r="N12" s="16">
        <v>0.5</v>
      </c>
      <c r="O12" s="16">
        <v>0.1</v>
      </c>
      <c r="P12" s="16">
        <v>0.4</v>
      </c>
      <c r="Q12" s="16">
        <v>0.5</v>
      </c>
      <c r="R12" s="16">
        <v>0.1</v>
      </c>
      <c r="S12" s="16">
        <v>0.4</v>
      </c>
    </row>
    <row r="13" spans="1:19" x14ac:dyDescent="0.25">
      <c r="A13" s="9" t="s">
        <v>93</v>
      </c>
      <c r="B13" s="16"/>
      <c r="C13" s="16"/>
      <c r="D13" s="16"/>
      <c r="E13" s="16">
        <v>0.5</v>
      </c>
      <c r="F13" s="16">
        <v>0.1</v>
      </c>
      <c r="G13" s="16">
        <v>0.4</v>
      </c>
      <c r="H13" s="16">
        <v>0.6</v>
      </c>
      <c r="I13" s="16">
        <v>0</v>
      </c>
      <c r="J13" s="16">
        <v>0.3</v>
      </c>
      <c r="K13" s="16">
        <v>0.5</v>
      </c>
      <c r="L13" s="16">
        <v>0.1</v>
      </c>
      <c r="M13" s="16">
        <v>0.4</v>
      </c>
      <c r="N13" s="16">
        <v>0.5</v>
      </c>
      <c r="O13" s="16">
        <v>0.1</v>
      </c>
      <c r="P13" s="16">
        <v>0.4</v>
      </c>
      <c r="Q13" s="16">
        <v>0.5</v>
      </c>
      <c r="R13" s="16">
        <v>0.1</v>
      </c>
      <c r="S13" s="16">
        <v>0.4</v>
      </c>
    </row>
    <row r="14" spans="1:19" x14ac:dyDescent="0.25">
      <c r="A14" s="9" t="s">
        <v>94</v>
      </c>
      <c r="B14" s="16"/>
      <c r="C14" s="16"/>
      <c r="D14" s="16"/>
      <c r="E14" s="16"/>
      <c r="F14" s="16"/>
      <c r="G14" s="16"/>
      <c r="H14" s="16">
        <v>0.5</v>
      </c>
      <c r="I14" s="16">
        <v>0.1</v>
      </c>
      <c r="J14" s="16">
        <v>0.4</v>
      </c>
      <c r="K14" s="16">
        <v>0.5</v>
      </c>
      <c r="L14" s="16">
        <v>0.1</v>
      </c>
      <c r="M14" s="16">
        <v>0.4</v>
      </c>
      <c r="N14" s="16">
        <v>0.5</v>
      </c>
      <c r="O14" s="16">
        <v>0.1</v>
      </c>
      <c r="P14" s="16">
        <v>0.4</v>
      </c>
      <c r="Q14" s="16">
        <v>0.5</v>
      </c>
      <c r="R14" s="16">
        <v>0.1</v>
      </c>
      <c r="S14" s="16">
        <v>0.4</v>
      </c>
    </row>
    <row r="15" spans="1:19" x14ac:dyDescent="0.25">
      <c r="A15" s="9" t="s">
        <v>95</v>
      </c>
      <c r="B15" s="16"/>
      <c r="C15" s="16"/>
      <c r="D15" s="16"/>
      <c r="E15" s="16"/>
      <c r="F15" s="16"/>
      <c r="G15" s="16"/>
      <c r="H15" s="16"/>
      <c r="I15" s="16"/>
      <c r="J15" s="16"/>
      <c r="K15" s="16">
        <v>0.5</v>
      </c>
      <c r="L15" s="16">
        <v>0.1</v>
      </c>
      <c r="M15" s="16">
        <v>0.4</v>
      </c>
      <c r="N15" s="16">
        <v>0.5</v>
      </c>
      <c r="O15" s="16">
        <v>0.1</v>
      </c>
      <c r="P15" s="16">
        <v>0.4</v>
      </c>
      <c r="Q15" s="16">
        <v>0.5</v>
      </c>
      <c r="R15" s="16">
        <v>0.1</v>
      </c>
      <c r="S15" s="16">
        <v>0.4</v>
      </c>
    </row>
    <row r="16" spans="1:19" x14ac:dyDescent="0.25">
      <c r="A16" s="9" t="s">
        <v>96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>
        <v>0.5</v>
      </c>
      <c r="O16" s="16">
        <v>0.1</v>
      </c>
      <c r="P16" s="16">
        <v>0.4</v>
      </c>
      <c r="Q16" s="16">
        <v>0.5</v>
      </c>
      <c r="R16" s="16">
        <v>0.1</v>
      </c>
      <c r="S16" s="16">
        <v>0.4</v>
      </c>
    </row>
    <row r="17" spans="1:19" x14ac:dyDescent="0.25">
      <c r="A17" s="9" t="s">
        <v>97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>
        <v>0.5</v>
      </c>
      <c r="R17" s="16">
        <v>0.1</v>
      </c>
      <c r="S17" s="16">
        <v>0.4</v>
      </c>
    </row>
    <row r="19" spans="1:19" x14ac:dyDescent="0.25">
      <c r="A19" s="9" t="s">
        <v>78</v>
      </c>
      <c r="B19" s="19" t="s">
        <v>92</v>
      </c>
      <c r="C19" s="19"/>
      <c r="D19" s="19"/>
      <c r="E19" s="19" t="s">
        <v>93</v>
      </c>
      <c r="F19" s="19"/>
      <c r="G19" s="19"/>
      <c r="H19" s="19" t="s">
        <v>94</v>
      </c>
      <c r="I19" s="19"/>
      <c r="J19" s="19"/>
      <c r="K19" s="19" t="s">
        <v>95</v>
      </c>
      <c r="L19" s="19"/>
      <c r="M19" s="19"/>
      <c r="N19" s="19" t="s">
        <v>96</v>
      </c>
      <c r="O19" s="19"/>
      <c r="P19" s="19"/>
      <c r="Q19" s="19" t="s">
        <v>97</v>
      </c>
      <c r="R19" s="19"/>
      <c r="S19" s="19"/>
    </row>
    <row r="20" spans="1:19" x14ac:dyDescent="0.25">
      <c r="A20" s="9"/>
      <c r="B20" s="20" t="s">
        <v>66</v>
      </c>
      <c r="C20" s="20" t="s">
        <v>68</v>
      </c>
      <c r="D20" s="20" t="s">
        <v>67</v>
      </c>
      <c r="E20" s="20" t="s">
        <v>66</v>
      </c>
      <c r="F20" s="20" t="s">
        <v>68</v>
      </c>
      <c r="G20" s="20" t="s">
        <v>67</v>
      </c>
      <c r="H20" s="20" t="s">
        <v>66</v>
      </c>
      <c r="I20" s="20" t="s">
        <v>68</v>
      </c>
      <c r="J20" s="20" t="s">
        <v>67</v>
      </c>
      <c r="K20" s="20" t="s">
        <v>66</v>
      </c>
      <c r="L20" s="20" t="s">
        <v>68</v>
      </c>
      <c r="M20" s="20" t="s">
        <v>67</v>
      </c>
      <c r="N20" s="20" t="s">
        <v>66</v>
      </c>
      <c r="O20" s="20" t="s">
        <v>68</v>
      </c>
      <c r="P20" s="20" t="s">
        <v>67</v>
      </c>
      <c r="Q20" s="20" t="s">
        <v>66</v>
      </c>
      <c r="R20" s="20" t="s">
        <v>68</v>
      </c>
      <c r="S20" s="20" t="s">
        <v>67</v>
      </c>
    </row>
    <row r="21" spans="1:19" x14ac:dyDescent="0.25">
      <c r="A21" s="9" t="s">
        <v>92</v>
      </c>
      <c r="B21" s="16">
        <v>0.5</v>
      </c>
      <c r="C21" s="16">
        <v>0.1</v>
      </c>
      <c r="D21" s="16">
        <v>0.4</v>
      </c>
      <c r="E21" s="16">
        <v>0.5</v>
      </c>
      <c r="F21" s="16">
        <v>0.1</v>
      </c>
      <c r="G21" s="16">
        <v>0.4</v>
      </c>
      <c r="H21" s="16">
        <v>0.5</v>
      </c>
      <c r="I21" s="16">
        <v>0.1</v>
      </c>
      <c r="J21" s="16">
        <v>0.4</v>
      </c>
      <c r="K21" s="16">
        <v>0.6</v>
      </c>
      <c r="L21" s="16">
        <v>0</v>
      </c>
      <c r="M21" s="16">
        <v>0.3</v>
      </c>
      <c r="N21" s="16">
        <v>0.5</v>
      </c>
      <c r="O21" s="16">
        <v>0.1</v>
      </c>
      <c r="P21" s="16">
        <v>0.4</v>
      </c>
      <c r="Q21" s="16">
        <v>0.5</v>
      </c>
      <c r="R21" s="16">
        <v>0.1</v>
      </c>
      <c r="S21" s="16">
        <v>0.4</v>
      </c>
    </row>
    <row r="22" spans="1:19" x14ac:dyDescent="0.25">
      <c r="A22" s="9" t="s">
        <v>93</v>
      </c>
      <c r="B22" s="16"/>
      <c r="C22" s="16"/>
      <c r="D22" s="16"/>
      <c r="E22" s="16">
        <v>0.5</v>
      </c>
      <c r="F22" s="16">
        <v>0.1</v>
      </c>
      <c r="G22" s="16">
        <v>0.4</v>
      </c>
      <c r="H22" s="16">
        <v>0.5</v>
      </c>
      <c r="I22" s="16">
        <v>0.1</v>
      </c>
      <c r="J22" s="16">
        <v>0.4</v>
      </c>
      <c r="K22" s="16">
        <v>0.6</v>
      </c>
      <c r="L22" s="16">
        <v>0</v>
      </c>
      <c r="M22" s="16">
        <v>0.3</v>
      </c>
      <c r="N22" s="16">
        <v>0.5</v>
      </c>
      <c r="O22" s="16">
        <v>0.1</v>
      </c>
      <c r="P22" s="16">
        <v>0.4</v>
      </c>
      <c r="Q22" s="16">
        <v>0.5</v>
      </c>
      <c r="R22" s="16">
        <v>0.1</v>
      </c>
      <c r="S22" s="16">
        <v>0.4</v>
      </c>
    </row>
    <row r="23" spans="1:19" x14ac:dyDescent="0.25">
      <c r="A23" s="9" t="s">
        <v>94</v>
      </c>
      <c r="B23" s="16"/>
      <c r="C23" s="16"/>
      <c r="D23" s="16"/>
      <c r="E23" s="16"/>
      <c r="F23" s="16"/>
      <c r="G23" s="16"/>
      <c r="H23" s="16">
        <v>0.5</v>
      </c>
      <c r="I23" s="16">
        <v>0.1</v>
      </c>
      <c r="J23" s="16">
        <v>0.4</v>
      </c>
      <c r="K23" s="16">
        <v>0.5</v>
      </c>
      <c r="L23" s="16">
        <v>0.1</v>
      </c>
      <c r="M23" s="16">
        <v>0.4</v>
      </c>
      <c r="N23" s="16">
        <v>0.5</v>
      </c>
      <c r="O23" s="16">
        <v>0.1</v>
      </c>
      <c r="P23" s="16">
        <v>0.4</v>
      </c>
      <c r="Q23" s="16">
        <v>0.6</v>
      </c>
      <c r="R23" s="16">
        <v>0</v>
      </c>
      <c r="S23" s="16">
        <v>0.3</v>
      </c>
    </row>
    <row r="24" spans="1:19" x14ac:dyDescent="0.25">
      <c r="A24" s="9" t="s">
        <v>95</v>
      </c>
      <c r="B24" s="16"/>
      <c r="C24" s="16"/>
      <c r="D24" s="16"/>
      <c r="E24" s="16"/>
      <c r="F24" s="16"/>
      <c r="G24" s="16"/>
      <c r="H24" s="16"/>
      <c r="I24" s="16"/>
      <c r="J24" s="16"/>
      <c r="K24" s="16">
        <v>0.5</v>
      </c>
      <c r="L24" s="16">
        <v>0.1</v>
      </c>
      <c r="M24" s="16">
        <v>0.4</v>
      </c>
      <c r="N24" s="16">
        <v>0.5</v>
      </c>
      <c r="O24" s="16">
        <v>0.1</v>
      </c>
      <c r="P24" s="16">
        <v>0.4</v>
      </c>
      <c r="Q24" s="16">
        <v>0.6</v>
      </c>
      <c r="R24" s="16">
        <v>0</v>
      </c>
      <c r="S24" s="16">
        <v>0.3</v>
      </c>
    </row>
    <row r="25" spans="1:19" x14ac:dyDescent="0.25">
      <c r="A25" s="9" t="s">
        <v>96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>
        <v>0.5</v>
      </c>
      <c r="O25" s="16">
        <v>0.1</v>
      </c>
      <c r="P25" s="16">
        <v>0.4</v>
      </c>
      <c r="Q25" s="16">
        <v>0.5</v>
      </c>
      <c r="R25" s="16">
        <v>0.1</v>
      </c>
      <c r="S25" s="16">
        <v>0.4</v>
      </c>
    </row>
    <row r="26" spans="1:19" x14ac:dyDescent="0.25">
      <c r="A26" s="9" t="s">
        <v>97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>
        <v>0.5</v>
      </c>
      <c r="R26" s="16">
        <v>0.1</v>
      </c>
      <c r="S26" s="16">
        <v>0.4</v>
      </c>
    </row>
    <row r="27" spans="1:19" x14ac:dyDescent="0.25">
      <c r="A27" s="23"/>
    </row>
    <row r="28" spans="1:19" x14ac:dyDescent="0.25">
      <c r="A28" s="21" t="s">
        <v>114</v>
      </c>
    </row>
    <row r="29" spans="1:19" x14ac:dyDescent="0.25">
      <c r="A29" s="9"/>
      <c r="B29" s="19" t="s">
        <v>92</v>
      </c>
      <c r="C29" s="19"/>
      <c r="D29" s="19"/>
      <c r="E29" s="19" t="s">
        <v>93</v>
      </c>
      <c r="F29" s="19"/>
      <c r="G29" s="19"/>
      <c r="H29" s="19" t="s">
        <v>94</v>
      </c>
      <c r="I29" s="19"/>
      <c r="J29" s="19"/>
      <c r="K29" s="19" t="s">
        <v>95</v>
      </c>
      <c r="L29" s="19"/>
      <c r="M29" s="19"/>
      <c r="N29" s="19" t="s">
        <v>96</v>
      </c>
      <c r="O29" s="19"/>
      <c r="P29" s="19"/>
      <c r="Q29" s="19" t="s">
        <v>97</v>
      </c>
      <c r="R29" s="19"/>
      <c r="S29" s="19"/>
    </row>
    <row r="30" spans="1:19" x14ac:dyDescent="0.25">
      <c r="A30" s="9"/>
      <c r="B30" s="20" t="s">
        <v>66</v>
      </c>
      <c r="C30" s="20" t="s">
        <v>68</v>
      </c>
      <c r="D30" s="20" t="s">
        <v>67</v>
      </c>
      <c r="E30" s="20" t="s">
        <v>66</v>
      </c>
      <c r="F30" s="20" t="s">
        <v>68</v>
      </c>
      <c r="G30" s="20" t="s">
        <v>67</v>
      </c>
      <c r="H30" s="20" t="s">
        <v>66</v>
      </c>
      <c r="I30" s="20" t="s">
        <v>68</v>
      </c>
      <c r="J30" s="20" t="s">
        <v>67</v>
      </c>
      <c r="K30" s="20" t="s">
        <v>66</v>
      </c>
      <c r="L30" s="20" t="s">
        <v>68</v>
      </c>
      <c r="M30" s="20" t="s">
        <v>67</v>
      </c>
      <c r="N30" s="20" t="s">
        <v>66</v>
      </c>
      <c r="O30" s="20" t="s">
        <v>68</v>
      </c>
      <c r="P30" s="20" t="s">
        <v>67</v>
      </c>
      <c r="Q30" s="20" t="s">
        <v>66</v>
      </c>
      <c r="R30" s="20" t="s">
        <v>68</v>
      </c>
      <c r="S30" s="20" t="s">
        <v>67</v>
      </c>
    </row>
    <row r="31" spans="1:19" x14ac:dyDescent="0.25">
      <c r="A31" s="9" t="s">
        <v>92</v>
      </c>
      <c r="B31" s="16">
        <f>+((B3^(1/3))*(B12^(1/3))*(B21^(1/3)))</f>
        <v>0.50000000000000011</v>
      </c>
      <c r="C31" s="16">
        <f>+((C3^(1/3))*(C12^(1/3))*(C21^(1/3)))</f>
        <v>0.10000000000000005</v>
      </c>
      <c r="D31" s="16">
        <f>1-(((1-D3)^(1/3))*((1-D12)^(1/3))*((1-D21)^(1/3)))</f>
        <v>0.40000000000000013</v>
      </c>
      <c r="E31" s="16">
        <f>+((E3^(1/3))*(E12^(1/3))*(E21^(1/3)))</f>
        <v>0.53132928459130557</v>
      </c>
      <c r="F31" s="16">
        <f>+((F3^(1/3))*(F12^(1/3))*(F21^(1/3)))</f>
        <v>0</v>
      </c>
      <c r="G31" s="16">
        <f>1-(((1-G3)^(1/3))*((1-G12)^(1/3))*((1-G21)^(1/3)))</f>
        <v>0.3683640402343622</v>
      </c>
      <c r="H31" s="16">
        <f t="shared" ref="H31:I33" si="0">+((H3^(1/3))*(H12^(1/3))*(H21^(1/3)))</f>
        <v>0.53132928459130557</v>
      </c>
      <c r="I31" s="16">
        <f t="shared" si="0"/>
        <v>0</v>
      </c>
      <c r="J31" s="16">
        <f>1-(((1-J3)^(1/3))*((1-J12)^(1/3))*((1-J21)^(1/3)))</f>
        <v>0.3683640402343622</v>
      </c>
      <c r="K31" s="16">
        <f t="shared" ref="K31:L33" si="1">+((K3^(1/3))*(K12^(1/3))*(K21^(1/3)))</f>
        <v>0.53132928459130557</v>
      </c>
      <c r="L31" s="16">
        <f t="shared" si="1"/>
        <v>0</v>
      </c>
      <c r="M31" s="16">
        <f>1-(((1-M3)^(1/3))*((1-M12)^(1/3))*((1-M21)^(1/3)))</f>
        <v>0.3683640402343622</v>
      </c>
      <c r="N31" s="16">
        <f t="shared" ref="N31:O34" si="2">+((N3^(1/3))*(N12^(1/3))*(N21^(1/3)))</f>
        <v>0.50000000000000011</v>
      </c>
      <c r="O31" s="16">
        <f t="shared" si="2"/>
        <v>0.10000000000000005</v>
      </c>
      <c r="P31" s="16">
        <f>1-(((1-P3)^(1/3))*((1-P12)^(1/3))*((1-P21)^(1/3)))</f>
        <v>0.40000000000000013</v>
      </c>
      <c r="Q31" s="16">
        <f t="shared" ref="Q31:R35" si="3">+((Q3^(1/3))*(Q12^(1/3))*(Q21^(1/3)))</f>
        <v>0.50000000000000011</v>
      </c>
      <c r="R31" s="16">
        <f t="shared" si="3"/>
        <v>0.10000000000000005</v>
      </c>
      <c r="S31" s="16">
        <f t="shared" ref="S31:S36" si="4">1-(((1-S3)^(1/3))*((1-S12)^(1/3))*((1-S21)^(1/3)))</f>
        <v>0.40000000000000013</v>
      </c>
    </row>
    <row r="32" spans="1:19" x14ac:dyDescent="0.25">
      <c r="A32" s="9" t="s">
        <v>93</v>
      </c>
      <c r="B32" s="16">
        <f>+G31</f>
        <v>0.3683640402343622</v>
      </c>
      <c r="C32" s="16">
        <f>+F31</f>
        <v>0</v>
      </c>
      <c r="D32" s="16">
        <f>+E31</f>
        <v>0.53132928459130557</v>
      </c>
      <c r="E32" s="16">
        <f>+((E4^(1/3))*(E13^(1/3))*(E22^(1/3)))</f>
        <v>0.50000000000000011</v>
      </c>
      <c r="F32" s="16">
        <f>+((F4^(1/3))*(F13^(1/3))*(F22^(1/3)))</f>
        <v>0.10000000000000005</v>
      </c>
      <c r="G32" s="16">
        <f>1-(((1-G4)^(1/3))*((1-G13)^(1/3))*((1-G22)^(1/3)))</f>
        <v>0.40000000000000013</v>
      </c>
      <c r="H32" s="16">
        <f t="shared" si="0"/>
        <v>0.53132928459130557</v>
      </c>
      <c r="I32" s="16">
        <f t="shared" si="0"/>
        <v>0</v>
      </c>
      <c r="J32" s="16">
        <f>1-(((1-J4)^(1/3))*((1-J13)^(1/3))*((1-J22)^(1/3)))</f>
        <v>0.3683640402343622</v>
      </c>
      <c r="K32" s="16">
        <f t="shared" si="1"/>
        <v>0.53132928459130557</v>
      </c>
      <c r="L32" s="16">
        <f t="shared" si="1"/>
        <v>0</v>
      </c>
      <c r="M32" s="16">
        <f>1-(((1-M4)^(1/3))*((1-M13)^(1/3))*((1-M22)^(1/3)))</f>
        <v>0.3683640402343622</v>
      </c>
      <c r="N32" s="16">
        <f t="shared" si="2"/>
        <v>0.50000000000000011</v>
      </c>
      <c r="O32" s="16">
        <f t="shared" si="2"/>
        <v>0.10000000000000005</v>
      </c>
      <c r="P32" s="16">
        <f>1-(((1-P4)^(1/3))*((1-P13)^(1/3))*((1-P22)^(1/3)))</f>
        <v>0.40000000000000013</v>
      </c>
      <c r="Q32" s="16">
        <f t="shared" si="3"/>
        <v>0.50000000000000011</v>
      </c>
      <c r="R32" s="16">
        <f t="shared" si="3"/>
        <v>0.10000000000000005</v>
      </c>
      <c r="S32" s="16">
        <f t="shared" si="4"/>
        <v>0.40000000000000013</v>
      </c>
    </row>
    <row r="33" spans="1:19" x14ac:dyDescent="0.25">
      <c r="A33" s="9" t="s">
        <v>94</v>
      </c>
      <c r="B33" s="16">
        <f>+J31</f>
        <v>0.3683640402343622</v>
      </c>
      <c r="C33" s="16">
        <f>+I31</f>
        <v>0</v>
      </c>
      <c r="D33" s="16">
        <f>+H31</f>
        <v>0.53132928459130557</v>
      </c>
      <c r="E33" s="16">
        <f>+J32</f>
        <v>0.3683640402343622</v>
      </c>
      <c r="F33" s="16">
        <f>+I32</f>
        <v>0</v>
      </c>
      <c r="G33" s="16">
        <f>+H31</f>
        <v>0.53132928459130557</v>
      </c>
      <c r="H33" s="16">
        <f t="shared" si="0"/>
        <v>0.50000000000000011</v>
      </c>
      <c r="I33" s="16">
        <f t="shared" si="0"/>
        <v>0.10000000000000005</v>
      </c>
      <c r="J33" s="16">
        <f>1-(((1-J5)^(1/3))*((1-J14)^(1/3))*((1-J23)^(1/3)))</f>
        <v>0.40000000000000013</v>
      </c>
      <c r="K33" s="16">
        <f t="shared" si="1"/>
        <v>0.50000000000000011</v>
      </c>
      <c r="L33" s="16">
        <f t="shared" si="1"/>
        <v>0.10000000000000005</v>
      </c>
      <c r="M33" s="16">
        <f>1-(((1-M5)^(1/3))*((1-M14)^(1/3))*((1-M23)^(1/3)))</f>
        <v>0.40000000000000013</v>
      </c>
      <c r="N33" s="16">
        <f t="shared" si="2"/>
        <v>0.50000000000000011</v>
      </c>
      <c r="O33" s="16">
        <f t="shared" si="2"/>
        <v>0.10000000000000005</v>
      </c>
      <c r="P33" s="16">
        <f>1-(((1-P5)^(1/3))*((1-P14)^(1/3))*((1-P23)^(1/3)))</f>
        <v>0.40000000000000013</v>
      </c>
      <c r="Q33" s="16">
        <f t="shared" si="3"/>
        <v>0.53132928459130557</v>
      </c>
      <c r="R33" s="16">
        <f t="shared" si="3"/>
        <v>0</v>
      </c>
      <c r="S33" s="16">
        <f t="shared" si="4"/>
        <v>0.3683640402343622</v>
      </c>
    </row>
    <row r="34" spans="1:19" x14ac:dyDescent="0.25">
      <c r="A34" s="9" t="s">
        <v>95</v>
      </c>
      <c r="B34" s="16">
        <f>+M31</f>
        <v>0.3683640402343622</v>
      </c>
      <c r="C34" s="16">
        <f>+L31</f>
        <v>0</v>
      </c>
      <c r="D34" s="16">
        <f>+K31</f>
        <v>0.53132928459130557</v>
      </c>
      <c r="E34" s="16">
        <f>+M32</f>
        <v>0.3683640402343622</v>
      </c>
      <c r="F34" s="16">
        <f>+L32</f>
        <v>0</v>
      </c>
      <c r="G34" s="16">
        <f>+K32</f>
        <v>0.53132928459130557</v>
      </c>
      <c r="H34" s="16">
        <f>+M33</f>
        <v>0.40000000000000013</v>
      </c>
      <c r="I34" s="16">
        <f>+L33</f>
        <v>0.10000000000000005</v>
      </c>
      <c r="J34" s="16">
        <f>+K33</f>
        <v>0.50000000000000011</v>
      </c>
      <c r="K34" s="16">
        <f>+((K6^(1/3))*(K15^(1/3))*(K24^(1/3)))</f>
        <v>0.50000000000000011</v>
      </c>
      <c r="L34" s="16">
        <f>+((L6^(1/3))*(L15^(1/3))*(L24^(1/3)))</f>
        <v>0.10000000000000005</v>
      </c>
      <c r="M34" s="16">
        <f>1-(((1-M6)^(1/3))*((1-M15)^(1/3))*((1-M24)^(1/3)))</f>
        <v>0.40000000000000013</v>
      </c>
      <c r="N34" s="16">
        <f t="shared" si="2"/>
        <v>0.50000000000000011</v>
      </c>
      <c r="O34" s="16">
        <f t="shared" si="2"/>
        <v>0.10000000000000005</v>
      </c>
      <c r="P34" s="16">
        <f>1-(((1-P6)^(1/3))*((1-P15)^(1/3))*((1-P24)^(1/3)))</f>
        <v>0.40000000000000013</v>
      </c>
      <c r="Q34" s="16">
        <f t="shared" si="3"/>
        <v>0.56462161732861704</v>
      </c>
      <c r="R34" s="16">
        <f t="shared" si="3"/>
        <v>0</v>
      </c>
      <c r="S34" s="16">
        <f t="shared" si="4"/>
        <v>0.33506002388490264</v>
      </c>
    </row>
    <row r="35" spans="1:19" x14ac:dyDescent="0.25">
      <c r="A35" s="9" t="s">
        <v>96</v>
      </c>
      <c r="B35" s="16">
        <f>+P31</f>
        <v>0.40000000000000013</v>
      </c>
      <c r="C35" s="16">
        <f>+O31</f>
        <v>0.10000000000000005</v>
      </c>
      <c r="D35" s="16">
        <f>+N31</f>
        <v>0.50000000000000011</v>
      </c>
      <c r="E35" s="16">
        <f>+P32</f>
        <v>0.40000000000000013</v>
      </c>
      <c r="F35" s="16">
        <f>+O32</f>
        <v>0.10000000000000005</v>
      </c>
      <c r="G35" s="16">
        <f>+N32</f>
        <v>0.50000000000000011</v>
      </c>
      <c r="H35" s="16">
        <f>+P33</f>
        <v>0.40000000000000013</v>
      </c>
      <c r="I35" s="16">
        <f>+O33</f>
        <v>0.10000000000000005</v>
      </c>
      <c r="J35" s="16">
        <f>+N33</f>
        <v>0.50000000000000011</v>
      </c>
      <c r="K35" s="16">
        <f>+P34</f>
        <v>0.40000000000000013</v>
      </c>
      <c r="L35" s="16">
        <f>+O34</f>
        <v>0.10000000000000005</v>
      </c>
      <c r="M35" s="16">
        <f>+N34</f>
        <v>0.50000000000000011</v>
      </c>
      <c r="N35" s="16">
        <f>+((N7^(1/3))*(N16^(1/3))*(N25^(1/3)))</f>
        <v>0.50000000000000011</v>
      </c>
      <c r="O35" s="16">
        <f>+((O7^(1/3))*(O16^(1/3))*(O25^(1/3)))</f>
        <v>0.10000000000000005</v>
      </c>
      <c r="P35" s="16">
        <f>1-(((1-P7)^(1/3))*((1-P16)^(1/3))*((1-P25)^(1/3)))</f>
        <v>0.40000000000000013</v>
      </c>
      <c r="Q35" s="16">
        <f t="shared" si="3"/>
        <v>0.50000000000000011</v>
      </c>
      <c r="R35" s="16">
        <f t="shared" si="3"/>
        <v>0.10000000000000005</v>
      </c>
      <c r="S35" s="16">
        <f t="shared" si="4"/>
        <v>0.40000000000000013</v>
      </c>
    </row>
    <row r="36" spans="1:19" x14ac:dyDescent="0.25">
      <c r="A36" s="9" t="s">
        <v>97</v>
      </c>
      <c r="B36" s="16">
        <f>+S31</f>
        <v>0.40000000000000013</v>
      </c>
      <c r="C36" s="16">
        <f>+R31</f>
        <v>0.10000000000000005</v>
      </c>
      <c r="D36" s="16">
        <f>+Q31</f>
        <v>0.50000000000000011</v>
      </c>
      <c r="E36" s="16">
        <f>+S32</f>
        <v>0.40000000000000013</v>
      </c>
      <c r="F36" s="16">
        <f>+R32</f>
        <v>0.10000000000000005</v>
      </c>
      <c r="G36" s="16">
        <f>+Q32</f>
        <v>0.50000000000000011</v>
      </c>
      <c r="H36" s="16">
        <f>+S33</f>
        <v>0.3683640402343622</v>
      </c>
      <c r="I36" s="16">
        <f>+R33</f>
        <v>0</v>
      </c>
      <c r="J36" s="16">
        <f>+Q33</f>
        <v>0.53132928459130557</v>
      </c>
      <c r="K36" s="16">
        <f>+S34</f>
        <v>0.33506002388490264</v>
      </c>
      <c r="L36" s="16">
        <f>+R34</f>
        <v>0</v>
      </c>
      <c r="M36" s="16">
        <f>+Q34</f>
        <v>0.56462161732861704</v>
      </c>
      <c r="N36" s="16">
        <f>+S35</f>
        <v>0.40000000000000013</v>
      </c>
      <c r="O36" s="16">
        <f>+R35</f>
        <v>0.10000000000000005</v>
      </c>
      <c r="P36" s="16">
        <f>+Q35</f>
        <v>0.50000000000000011</v>
      </c>
      <c r="Q36" s="16">
        <f>+((Q8^(1/3))*(Q17^(1/3))*(Q26^(1/3)))</f>
        <v>0.50000000000000011</v>
      </c>
      <c r="R36" s="16">
        <f>+((R8^(1/3))*(R17^(1/3))*(R26^(1/3)))</f>
        <v>0.10000000000000005</v>
      </c>
      <c r="S36" s="16">
        <f t="shared" si="4"/>
        <v>0.40000000000000013</v>
      </c>
    </row>
    <row r="39" spans="1:19" x14ac:dyDescent="0.25">
      <c r="A39" s="23" t="s">
        <v>115</v>
      </c>
      <c r="E39" s="19" t="s">
        <v>75</v>
      </c>
      <c r="F39" s="19"/>
      <c r="G39" s="19" t="s">
        <v>75</v>
      </c>
      <c r="H39" s="19"/>
    </row>
    <row r="40" spans="1:19" x14ac:dyDescent="0.25">
      <c r="A40" s="16"/>
      <c r="B40" s="20" t="s">
        <v>66</v>
      </c>
      <c r="C40" s="20" t="s">
        <v>68</v>
      </c>
      <c r="D40" s="20" t="s">
        <v>67</v>
      </c>
      <c r="E40" s="9"/>
      <c r="F40" s="20" t="s">
        <v>117</v>
      </c>
      <c r="G40" s="9"/>
      <c r="H40" s="20" t="s">
        <v>116</v>
      </c>
    </row>
    <row r="41" spans="1:19" x14ac:dyDescent="0.25">
      <c r="A41" s="9" t="s">
        <v>92</v>
      </c>
      <c r="B41" s="16">
        <f>+(1-(((1-B31)^(1/6))*((1-E31)^(1/6))*((1-H31)^(1/6))*((1-K31)^(1/6))*((1-N31)^(1/6))*((1-Q31)^(1/6))))</f>
        <v>0.51591802584237123</v>
      </c>
      <c r="C41" s="16">
        <f>((C31)^(1/6))*((F31)^(1/6))*((I31)^(1/6))*((L31)^(1/6))*((O31)^(1/6))*((R31)^(1/6))</f>
        <v>0</v>
      </c>
      <c r="D41" s="16">
        <f>((D31)^(1/6))*((G31)^(1/6))*((J31)^(1/6))*((M31)^(1/6))*((P31)^(1/6))*((S31)^(1/6))</f>
        <v>0.38385624404683699</v>
      </c>
      <c r="E41" s="16">
        <f t="shared" ref="E41:E46" si="5">0.5*(1+B41-D41)</f>
        <v>0.56603089089776715</v>
      </c>
      <c r="F41" s="16">
        <f t="shared" ref="F41:F46" si="6">+E41/$E$48</f>
        <v>0.18447380954248618</v>
      </c>
      <c r="G41" s="16">
        <f>+B41+C41*0.5+(1+B41-D41)*(1-(B41+C41+D41))</f>
        <v>0.62937974445335254</v>
      </c>
      <c r="H41" s="16">
        <f t="shared" ref="H41:H46" si="7">+G41/$G$48</f>
        <v>0.18859631160876306</v>
      </c>
    </row>
    <row r="42" spans="1:19" x14ac:dyDescent="0.25">
      <c r="A42" s="9" t="s">
        <v>93</v>
      </c>
      <c r="B42" s="16">
        <f t="shared" ref="B42:B46" si="8">+(1-(((1-B32)^(1/6))*((1-E32)^(1/6))*((1-H32)^(1/6))*((1-K32)^(1/6))*((1-N32)^(1/6))*((1-Q32)^(1/6))))</f>
        <v>0.49123321649149743</v>
      </c>
      <c r="C42" s="16">
        <f t="shared" ref="C42:D46" si="9">((C32)^(1/6))*((F32)^(1/6))*((I32)^(1/6))*((L32)^(1/6))*((O32)^(1/6))*((R32)^(1/6))</f>
        <v>0</v>
      </c>
      <c r="D42" s="16">
        <f t="shared" si="9"/>
        <v>0.40802148336411981</v>
      </c>
      <c r="E42" s="16">
        <f t="shared" si="5"/>
        <v>0.54160586656368881</v>
      </c>
      <c r="F42" s="16">
        <f t="shared" si="6"/>
        <v>0.17651350674005634</v>
      </c>
      <c r="G42" s="16">
        <f t="shared" ref="G42:G46" si="10">+B42+C42*0.5+(1+B42-D42)*(1-(B42+C42+D42))</f>
        <v>0.60036170766533214</v>
      </c>
      <c r="H42" s="16">
        <f t="shared" si="7"/>
        <v>0.1799009337282732</v>
      </c>
    </row>
    <row r="43" spans="1:19" x14ac:dyDescent="0.25">
      <c r="A43" s="9" t="s">
        <v>94</v>
      </c>
      <c r="B43" s="16">
        <f t="shared" si="8"/>
        <v>0.46528965377813902</v>
      </c>
      <c r="C43" s="16">
        <f t="shared" si="9"/>
        <v>0</v>
      </c>
      <c r="D43" s="16">
        <f t="shared" si="9"/>
        <v>0.4337080182192975</v>
      </c>
      <c r="E43" s="16">
        <f t="shared" si="5"/>
        <v>0.51579081777942082</v>
      </c>
      <c r="F43" s="16">
        <f t="shared" si="6"/>
        <v>0.16810018430600007</v>
      </c>
      <c r="G43" s="16">
        <f t="shared" si="10"/>
        <v>0.5694818004942741</v>
      </c>
      <c r="H43" s="16">
        <f t="shared" si="7"/>
        <v>0.17064763848544515</v>
      </c>
    </row>
    <row r="44" spans="1:19" x14ac:dyDescent="0.25">
      <c r="A44" s="9" t="s">
        <v>95</v>
      </c>
      <c r="B44" s="16">
        <f t="shared" si="8"/>
        <v>0.45551995316780058</v>
      </c>
      <c r="C44" s="16">
        <f t="shared" si="9"/>
        <v>0</v>
      </c>
      <c r="D44" s="16">
        <f t="shared" si="9"/>
        <v>0.44308803028264693</v>
      </c>
      <c r="E44" s="16">
        <f t="shared" si="5"/>
        <v>0.50621596144257675</v>
      </c>
      <c r="F44" s="16">
        <f t="shared" si="6"/>
        <v>0.16497966517412346</v>
      </c>
      <c r="G44" s="16">
        <f t="shared" si="10"/>
        <v>0.55817246744826732</v>
      </c>
      <c r="H44" s="16">
        <f t="shared" si="7"/>
        <v>0.16725874883968048</v>
      </c>
    </row>
    <row r="45" spans="1:19" x14ac:dyDescent="0.25">
      <c r="A45" s="9" t="s">
        <v>96</v>
      </c>
      <c r="B45" s="16">
        <f t="shared" si="8"/>
        <v>0.43537838267138307</v>
      </c>
      <c r="C45" s="16">
        <f t="shared" si="9"/>
        <v>0.10000000000000007</v>
      </c>
      <c r="D45" s="16">
        <f t="shared" si="9"/>
        <v>0.46415888336127814</v>
      </c>
      <c r="E45" s="16">
        <f t="shared" si="5"/>
        <v>0.48560974965505244</v>
      </c>
      <c r="F45" s="16">
        <f t="shared" si="6"/>
        <v>0.15826394267591362</v>
      </c>
      <c r="G45" s="16">
        <f t="shared" si="10"/>
        <v>0.48582779892345551</v>
      </c>
      <c r="H45" s="16">
        <f t="shared" si="7"/>
        <v>0.14558036187444931</v>
      </c>
    </row>
    <row r="46" spans="1:19" x14ac:dyDescent="0.25">
      <c r="A46" s="9" t="s">
        <v>97</v>
      </c>
      <c r="B46" s="16">
        <f t="shared" si="8"/>
        <v>0.40281048471545677</v>
      </c>
      <c r="C46" s="16">
        <f t="shared" si="9"/>
        <v>0</v>
      </c>
      <c r="D46" s="16">
        <f t="shared" si="9"/>
        <v>0.49660971338974752</v>
      </c>
      <c r="E46" s="16">
        <f t="shared" si="5"/>
        <v>0.4531003856628546</v>
      </c>
      <c r="F46" s="16">
        <f t="shared" si="6"/>
        <v>0.14766889156142024</v>
      </c>
      <c r="G46" s="16">
        <f t="shared" si="10"/>
        <v>0.49395597877230762</v>
      </c>
      <c r="H46" s="16">
        <f t="shared" si="7"/>
        <v>0.14801600546338881</v>
      </c>
    </row>
    <row r="48" spans="1:19" x14ac:dyDescent="0.25">
      <c r="E48" s="16">
        <f>SUM(E41:E47)</f>
        <v>3.0683536720013609</v>
      </c>
      <c r="F48" s="16">
        <f>SUM(F41:F47)</f>
        <v>0.99999999999999989</v>
      </c>
      <c r="G48" s="16">
        <f>SUM(G41:G47)</f>
        <v>3.3371794977569893</v>
      </c>
      <c r="H48" s="16">
        <f>SUM(H41:H47)</f>
        <v>1</v>
      </c>
    </row>
  </sheetData>
  <sheetProtection algorithmName="SHA-512" hashValue="q233Fus7jb1KaC/SUxVvpKk33/S1R1z/+GW34hewQ1hsS8ORb0o1AcRp6zuYmHrberXT5ToauSyInjWJIFRs9A==" saltValue="f+oeeb/psfMipugTI5Po+A==" spinCount="100000" sheet="1" objects="1" scenarios="1"/>
  <mergeCells count="26">
    <mergeCell ref="Q29:S29"/>
    <mergeCell ref="E39:F39"/>
    <mergeCell ref="G39:H39"/>
    <mergeCell ref="B29:D29"/>
    <mergeCell ref="E29:G29"/>
    <mergeCell ref="H29:J29"/>
    <mergeCell ref="K29:M29"/>
    <mergeCell ref="N29:P29"/>
    <mergeCell ref="Q1:S1"/>
    <mergeCell ref="B1:D1"/>
    <mergeCell ref="E1:G1"/>
    <mergeCell ref="H1:J1"/>
    <mergeCell ref="K1:M1"/>
    <mergeCell ref="N1:P1"/>
    <mergeCell ref="Q19:S19"/>
    <mergeCell ref="B10:D10"/>
    <mergeCell ref="E10:G10"/>
    <mergeCell ref="H10:J10"/>
    <mergeCell ref="K10:M10"/>
    <mergeCell ref="N10:P10"/>
    <mergeCell ref="Q10:S10"/>
    <mergeCell ref="B19:D19"/>
    <mergeCell ref="E19:G19"/>
    <mergeCell ref="H19:J19"/>
    <mergeCell ref="K19:M19"/>
    <mergeCell ref="N19:P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A29F1-5793-40E2-9D35-2905D516D3DD}">
  <dimension ref="A1:S48"/>
  <sheetViews>
    <sheetView workbookViewId="0">
      <selection sqref="A1:XFD1048576"/>
    </sheetView>
  </sheetViews>
  <sheetFormatPr baseColWidth="10" defaultRowHeight="15.75" x14ac:dyDescent="0.25"/>
  <cols>
    <col min="1" max="1" width="15" style="5" customWidth="1"/>
    <col min="2" max="2" width="16.25" style="5" customWidth="1"/>
    <col min="3" max="3" width="11.375" style="5" bestFit="1" customWidth="1"/>
    <col min="4" max="16384" width="11" style="5"/>
  </cols>
  <sheetData>
    <row r="1" spans="1:19" x14ac:dyDescent="0.25">
      <c r="A1" s="9" t="s">
        <v>76</v>
      </c>
      <c r="B1" s="19" t="s">
        <v>98</v>
      </c>
      <c r="C1" s="19"/>
      <c r="D1" s="19"/>
      <c r="E1" s="19" t="s">
        <v>99</v>
      </c>
      <c r="F1" s="19"/>
      <c r="G1" s="19"/>
      <c r="H1" s="19" t="s">
        <v>100</v>
      </c>
      <c r="I1" s="19"/>
      <c r="J1" s="19"/>
      <c r="K1" s="19" t="s">
        <v>101</v>
      </c>
      <c r="L1" s="19"/>
      <c r="M1" s="19"/>
      <c r="N1" s="19" t="s">
        <v>102</v>
      </c>
      <c r="O1" s="19"/>
      <c r="P1" s="19"/>
      <c r="Q1" s="19" t="s">
        <v>103</v>
      </c>
      <c r="R1" s="19"/>
      <c r="S1" s="19"/>
    </row>
    <row r="2" spans="1:19" x14ac:dyDescent="0.25">
      <c r="A2" s="9"/>
      <c r="B2" s="20" t="s">
        <v>66</v>
      </c>
      <c r="C2" s="20" t="s">
        <v>68</v>
      </c>
      <c r="D2" s="20" t="s">
        <v>67</v>
      </c>
      <c r="E2" s="20" t="s">
        <v>66</v>
      </c>
      <c r="F2" s="20" t="s">
        <v>68</v>
      </c>
      <c r="G2" s="20" t="s">
        <v>67</v>
      </c>
      <c r="H2" s="20" t="s">
        <v>66</v>
      </c>
      <c r="I2" s="20" t="s">
        <v>68</v>
      </c>
      <c r="J2" s="20" t="s">
        <v>67</v>
      </c>
      <c r="K2" s="20" t="s">
        <v>66</v>
      </c>
      <c r="L2" s="20" t="s">
        <v>68</v>
      </c>
      <c r="M2" s="20" t="s">
        <v>67</v>
      </c>
      <c r="N2" s="20" t="s">
        <v>66</v>
      </c>
      <c r="O2" s="20" t="s">
        <v>68</v>
      </c>
      <c r="P2" s="20" t="s">
        <v>67</v>
      </c>
      <c r="Q2" s="20" t="s">
        <v>66</v>
      </c>
      <c r="R2" s="20" t="s">
        <v>68</v>
      </c>
      <c r="S2" s="20" t="s">
        <v>67</v>
      </c>
    </row>
    <row r="3" spans="1:19" x14ac:dyDescent="0.25">
      <c r="A3" s="9" t="s">
        <v>98</v>
      </c>
      <c r="B3" s="16">
        <v>0.5</v>
      </c>
      <c r="C3" s="16">
        <v>0.1</v>
      </c>
      <c r="D3" s="16">
        <v>0.4</v>
      </c>
      <c r="E3" s="16">
        <v>0.5</v>
      </c>
      <c r="F3" s="16">
        <v>0.1</v>
      </c>
      <c r="G3" s="16">
        <v>0.4</v>
      </c>
      <c r="H3" s="16">
        <v>0.5</v>
      </c>
      <c r="I3" s="16">
        <v>0.1</v>
      </c>
      <c r="J3" s="16">
        <v>0.4</v>
      </c>
      <c r="K3" s="16">
        <v>0.5</v>
      </c>
      <c r="L3" s="16">
        <v>0.1</v>
      </c>
      <c r="M3" s="16">
        <v>0.4</v>
      </c>
      <c r="N3" s="16">
        <v>0.3</v>
      </c>
      <c r="O3" s="16">
        <v>0</v>
      </c>
      <c r="P3" s="16">
        <v>0.6</v>
      </c>
      <c r="Q3" s="16">
        <v>0.3</v>
      </c>
      <c r="R3" s="16">
        <v>0</v>
      </c>
      <c r="S3" s="16">
        <v>0.6</v>
      </c>
    </row>
    <row r="4" spans="1:19" x14ac:dyDescent="0.25">
      <c r="A4" s="9" t="s">
        <v>99</v>
      </c>
      <c r="B4" s="16"/>
      <c r="C4" s="16"/>
      <c r="D4" s="16"/>
      <c r="E4" s="16">
        <v>0.5</v>
      </c>
      <c r="F4" s="16">
        <v>0.1</v>
      </c>
      <c r="G4" s="16">
        <v>0.4</v>
      </c>
      <c r="H4" s="16">
        <v>0.5</v>
      </c>
      <c r="I4" s="16">
        <v>0.1</v>
      </c>
      <c r="J4" s="16">
        <v>0.4</v>
      </c>
      <c r="K4" s="16">
        <v>0.5</v>
      </c>
      <c r="L4" s="16">
        <v>0.1</v>
      </c>
      <c r="M4" s="16">
        <v>0.4</v>
      </c>
      <c r="N4" s="16">
        <v>0.3</v>
      </c>
      <c r="O4" s="16">
        <v>0</v>
      </c>
      <c r="P4" s="16">
        <v>0.6</v>
      </c>
      <c r="Q4" s="16">
        <v>0.3</v>
      </c>
      <c r="R4" s="16">
        <v>0</v>
      </c>
      <c r="S4" s="16">
        <v>0.6</v>
      </c>
    </row>
    <row r="5" spans="1:19" x14ac:dyDescent="0.25">
      <c r="A5" s="9" t="s">
        <v>100</v>
      </c>
      <c r="B5" s="16"/>
      <c r="C5" s="16"/>
      <c r="D5" s="16"/>
      <c r="E5" s="16"/>
      <c r="F5" s="16"/>
      <c r="G5" s="16"/>
      <c r="H5" s="16">
        <v>0.5</v>
      </c>
      <c r="I5" s="16">
        <v>0.1</v>
      </c>
      <c r="J5" s="16">
        <v>0.4</v>
      </c>
      <c r="K5" s="16">
        <v>0.5</v>
      </c>
      <c r="L5" s="16">
        <v>0.1</v>
      </c>
      <c r="M5" s="16">
        <v>0.4</v>
      </c>
      <c r="N5" s="16">
        <v>0.3</v>
      </c>
      <c r="O5" s="16">
        <v>0</v>
      </c>
      <c r="P5" s="16">
        <v>0.6</v>
      </c>
      <c r="Q5" s="16">
        <v>0.3</v>
      </c>
      <c r="R5" s="16">
        <v>0</v>
      </c>
      <c r="S5" s="16">
        <v>0.6</v>
      </c>
    </row>
    <row r="6" spans="1:19" x14ac:dyDescent="0.25">
      <c r="A6" s="9" t="s">
        <v>101</v>
      </c>
      <c r="B6" s="16"/>
      <c r="C6" s="16"/>
      <c r="D6" s="16"/>
      <c r="E6" s="16"/>
      <c r="F6" s="16"/>
      <c r="G6" s="16"/>
      <c r="H6" s="16"/>
      <c r="I6" s="16"/>
      <c r="J6" s="16"/>
      <c r="K6" s="16">
        <v>0.5</v>
      </c>
      <c r="L6" s="16">
        <v>0.1</v>
      </c>
      <c r="M6" s="16">
        <v>0.4</v>
      </c>
      <c r="N6" s="16">
        <v>0.5</v>
      </c>
      <c r="O6" s="16">
        <v>0.1</v>
      </c>
      <c r="P6" s="16">
        <v>0.4</v>
      </c>
      <c r="Q6" s="16">
        <v>0.6</v>
      </c>
      <c r="R6" s="16">
        <v>0</v>
      </c>
      <c r="S6" s="16">
        <v>0.3</v>
      </c>
    </row>
    <row r="7" spans="1:19" x14ac:dyDescent="0.25">
      <c r="A7" s="9" t="s">
        <v>102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>
        <v>0.5</v>
      </c>
      <c r="O7" s="16">
        <v>0.1</v>
      </c>
      <c r="P7" s="16">
        <v>0.4</v>
      </c>
      <c r="Q7" s="16">
        <v>0.5</v>
      </c>
      <c r="R7" s="16">
        <v>0.1</v>
      </c>
      <c r="S7" s="16">
        <v>0.4</v>
      </c>
    </row>
    <row r="8" spans="1:19" x14ac:dyDescent="0.25">
      <c r="A8" s="9" t="s">
        <v>103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>
        <v>0.5</v>
      </c>
      <c r="R8" s="16">
        <v>0.1</v>
      </c>
      <c r="S8" s="16">
        <v>0.4</v>
      </c>
    </row>
    <row r="10" spans="1:19" x14ac:dyDescent="0.25">
      <c r="A10" s="9" t="s">
        <v>77</v>
      </c>
      <c r="B10" s="19" t="s">
        <v>98</v>
      </c>
      <c r="C10" s="19"/>
      <c r="D10" s="19"/>
      <c r="E10" s="19" t="s">
        <v>99</v>
      </c>
      <c r="F10" s="19"/>
      <c r="G10" s="19"/>
      <c r="H10" s="19" t="s">
        <v>100</v>
      </c>
      <c r="I10" s="19"/>
      <c r="J10" s="19"/>
      <c r="K10" s="19" t="s">
        <v>101</v>
      </c>
      <c r="L10" s="19"/>
      <c r="M10" s="19"/>
      <c r="N10" s="19" t="s">
        <v>102</v>
      </c>
      <c r="O10" s="19"/>
      <c r="P10" s="19"/>
      <c r="Q10" s="19" t="s">
        <v>103</v>
      </c>
      <c r="R10" s="19"/>
      <c r="S10" s="19"/>
    </row>
    <row r="11" spans="1:19" x14ac:dyDescent="0.25">
      <c r="A11" s="9"/>
      <c r="B11" s="20" t="s">
        <v>66</v>
      </c>
      <c r="C11" s="20" t="s">
        <v>68</v>
      </c>
      <c r="D11" s="20" t="s">
        <v>67</v>
      </c>
      <c r="E11" s="20" t="s">
        <v>66</v>
      </c>
      <c r="F11" s="20" t="s">
        <v>68</v>
      </c>
      <c r="G11" s="20" t="s">
        <v>67</v>
      </c>
      <c r="H11" s="20" t="s">
        <v>66</v>
      </c>
      <c r="I11" s="20" t="s">
        <v>68</v>
      </c>
      <c r="J11" s="20" t="s">
        <v>67</v>
      </c>
      <c r="K11" s="20" t="s">
        <v>66</v>
      </c>
      <c r="L11" s="20" t="s">
        <v>68</v>
      </c>
      <c r="M11" s="20" t="s">
        <v>67</v>
      </c>
      <c r="N11" s="20" t="s">
        <v>66</v>
      </c>
      <c r="O11" s="20" t="s">
        <v>68</v>
      </c>
      <c r="P11" s="20" t="s">
        <v>67</v>
      </c>
      <c r="Q11" s="20" t="s">
        <v>66</v>
      </c>
      <c r="R11" s="20" t="s">
        <v>68</v>
      </c>
      <c r="S11" s="20" t="s">
        <v>67</v>
      </c>
    </row>
    <row r="12" spans="1:19" x14ac:dyDescent="0.25">
      <c r="A12" s="9" t="s">
        <v>98</v>
      </c>
      <c r="B12" s="16">
        <v>0.5</v>
      </c>
      <c r="C12" s="16">
        <v>0.1</v>
      </c>
      <c r="D12" s="16">
        <v>0.4</v>
      </c>
      <c r="E12" s="16">
        <v>0.6</v>
      </c>
      <c r="F12" s="16">
        <v>0</v>
      </c>
      <c r="G12" s="16">
        <v>0.3</v>
      </c>
      <c r="H12" s="16">
        <v>0.6</v>
      </c>
      <c r="I12" s="16">
        <v>0</v>
      </c>
      <c r="J12" s="16">
        <v>0.3</v>
      </c>
      <c r="K12" s="16">
        <v>0.3</v>
      </c>
      <c r="L12" s="16">
        <v>0</v>
      </c>
      <c r="M12" s="16">
        <v>0.6</v>
      </c>
      <c r="N12" s="16">
        <v>0.3</v>
      </c>
      <c r="O12" s="16">
        <v>0</v>
      </c>
      <c r="P12" s="16">
        <v>0.6</v>
      </c>
      <c r="Q12" s="16">
        <v>0.3</v>
      </c>
      <c r="R12" s="16">
        <v>0</v>
      </c>
      <c r="S12" s="16">
        <v>0.6</v>
      </c>
    </row>
    <row r="13" spans="1:19" x14ac:dyDescent="0.25">
      <c r="A13" s="9" t="s">
        <v>99</v>
      </c>
      <c r="B13" s="16"/>
      <c r="C13" s="16"/>
      <c r="D13" s="16"/>
      <c r="E13" s="16">
        <v>0.5</v>
      </c>
      <c r="F13" s="16">
        <v>0.1</v>
      </c>
      <c r="G13" s="16">
        <v>0.4</v>
      </c>
      <c r="H13" s="16">
        <v>0.6</v>
      </c>
      <c r="I13" s="16">
        <v>0</v>
      </c>
      <c r="J13" s="16">
        <v>0.3</v>
      </c>
      <c r="K13" s="16">
        <v>0.5</v>
      </c>
      <c r="L13" s="16">
        <v>0.1</v>
      </c>
      <c r="M13" s="16">
        <v>0.4</v>
      </c>
      <c r="N13" s="16">
        <v>0.3</v>
      </c>
      <c r="O13" s="16">
        <v>0</v>
      </c>
      <c r="P13" s="16">
        <v>0.6</v>
      </c>
      <c r="Q13" s="16">
        <v>0.3</v>
      </c>
      <c r="R13" s="16">
        <v>0</v>
      </c>
      <c r="S13" s="16">
        <v>0.6</v>
      </c>
    </row>
    <row r="14" spans="1:19" x14ac:dyDescent="0.25">
      <c r="A14" s="9" t="s">
        <v>100</v>
      </c>
      <c r="B14" s="16"/>
      <c r="C14" s="16"/>
      <c r="D14" s="16"/>
      <c r="E14" s="16"/>
      <c r="F14" s="16"/>
      <c r="G14" s="16"/>
      <c r="H14" s="16">
        <v>0.5</v>
      </c>
      <c r="I14" s="16">
        <v>0.1</v>
      </c>
      <c r="J14" s="16">
        <v>0.4</v>
      </c>
      <c r="K14" s="16">
        <v>0.5</v>
      </c>
      <c r="L14" s="16">
        <v>0.1</v>
      </c>
      <c r="M14" s="16">
        <v>0.4</v>
      </c>
      <c r="N14" s="16">
        <v>0.3</v>
      </c>
      <c r="O14" s="16">
        <v>0</v>
      </c>
      <c r="P14" s="16">
        <v>0.6</v>
      </c>
      <c r="Q14" s="16">
        <v>0.5</v>
      </c>
      <c r="R14" s="16">
        <v>0.1</v>
      </c>
      <c r="S14" s="16">
        <v>0.4</v>
      </c>
    </row>
    <row r="15" spans="1:19" x14ac:dyDescent="0.25">
      <c r="A15" s="9" t="s">
        <v>101</v>
      </c>
      <c r="B15" s="16"/>
      <c r="C15" s="16"/>
      <c r="D15" s="16"/>
      <c r="E15" s="16"/>
      <c r="F15" s="16"/>
      <c r="G15" s="16"/>
      <c r="H15" s="16"/>
      <c r="I15" s="16"/>
      <c r="J15" s="16"/>
      <c r="K15" s="16">
        <v>0.5</v>
      </c>
      <c r="L15" s="16">
        <v>0.1</v>
      </c>
      <c r="M15" s="16">
        <v>0.4</v>
      </c>
      <c r="N15" s="16">
        <v>0.5</v>
      </c>
      <c r="O15" s="16">
        <v>0.1</v>
      </c>
      <c r="P15" s="16">
        <v>0.4</v>
      </c>
      <c r="Q15" s="16">
        <v>0.5</v>
      </c>
      <c r="R15" s="16">
        <v>0.1</v>
      </c>
      <c r="S15" s="16">
        <v>0.4</v>
      </c>
    </row>
    <row r="16" spans="1:19" x14ac:dyDescent="0.25">
      <c r="A16" s="9" t="s">
        <v>102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>
        <v>0.5</v>
      </c>
      <c r="O16" s="16">
        <v>0.1</v>
      </c>
      <c r="P16" s="16">
        <v>0.4</v>
      </c>
      <c r="Q16" s="16">
        <v>0.5</v>
      </c>
      <c r="R16" s="16">
        <v>0.1</v>
      </c>
      <c r="S16" s="16">
        <v>0.4</v>
      </c>
    </row>
    <row r="17" spans="1:19" x14ac:dyDescent="0.25">
      <c r="A17" s="9" t="s">
        <v>103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>
        <v>0.5</v>
      </c>
      <c r="R17" s="16">
        <v>0.1</v>
      </c>
      <c r="S17" s="16">
        <v>0.4</v>
      </c>
    </row>
    <row r="19" spans="1:19" x14ac:dyDescent="0.25">
      <c r="A19" s="9" t="s">
        <v>78</v>
      </c>
      <c r="B19" s="19" t="s">
        <v>98</v>
      </c>
      <c r="C19" s="19"/>
      <c r="D19" s="19"/>
      <c r="E19" s="19" t="s">
        <v>99</v>
      </c>
      <c r="F19" s="19"/>
      <c r="G19" s="19"/>
      <c r="H19" s="19" t="s">
        <v>100</v>
      </c>
      <c r="I19" s="19"/>
      <c r="J19" s="19"/>
      <c r="K19" s="19" t="s">
        <v>101</v>
      </c>
      <c r="L19" s="19"/>
      <c r="M19" s="19"/>
      <c r="N19" s="19" t="s">
        <v>102</v>
      </c>
      <c r="O19" s="19"/>
      <c r="P19" s="19"/>
      <c r="Q19" s="19" t="s">
        <v>103</v>
      </c>
      <c r="R19" s="19"/>
      <c r="S19" s="19"/>
    </row>
    <row r="20" spans="1:19" x14ac:dyDescent="0.25">
      <c r="A20" s="9"/>
      <c r="B20" s="20" t="s">
        <v>66</v>
      </c>
      <c r="C20" s="20" t="s">
        <v>68</v>
      </c>
      <c r="D20" s="20" t="s">
        <v>67</v>
      </c>
      <c r="E20" s="20" t="s">
        <v>66</v>
      </c>
      <c r="F20" s="20" t="s">
        <v>68</v>
      </c>
      <c r="G20" s="20" t="s">
        <v>67</v>
      </c>
      <c r="H20" s="20" t="s">
        <v>66</v>
      </c>
      <c r="I20" s="20" t="s">
        <v>68</v>
      </c>
      <c r="J20" s="20" t="s">
        <v>67</v>
      </c>
      <c r="K20" s="20" t="s">
        <v>66</v>
      </c>
      <c r="L20" s="20" t="s">
        <v>68</v>
      </c>
      <c r="M20" s="20" t="s">
        <v>67</v>
      </c>
      <c r="N20" s="20" t="s">
        <v>66</v>
      </c>
      <c r="O20" s="20" t="s">
        <v>68</v>
      </c>
      <c r="P20" s="20" t="s">
        <v>67</v>
      </c>
      <c r="Q20" s="20" t="s">
        <v>66</v>
      </c>
      <c r="R20" s="20" t="s">
        <v>68</v>
      </c>
      <c r="S20" s="20" t="s">
        <v>67</v>
      </c>
    </row>
    <row r="21" spans="1:19" x14ac:dyDescent="0.25">
      <c r="A21" s="9" t="s">
        <v>98</v>
      </c>
      <c r="B21" s="16">
        <v>0.5</v>
      </c>
      <c r="C21" s="16">
        <v>0.1</v>
      </c>
      <c r="D21" s="16">
        <v>0.4</v>
      </c>
      <c r="E21" s="16">
        <v>0.5</v>
      </c>
      <c r="F21" s="16">
        <v>0.1</v>
      </c>
      <c r="G21" s="16">
        <v>0.4</v>
      </c>
      <c r="H21" s="16">
        <v>0.5</v>
      </c>
      <c r="I21" s="16">
        <v>0.1</v>
      </c>
      <c r="J21" s="16">
        <v>0.4</v>
      </c>
      <c r="K21" s="16">
        <v>0.3</v>
      </c>
      <c r="L21" s="16">
        <v>0</v>
      </c>
      <c r="M21" s="16">
        <v>0.6</v>
      </c>
      <c r="N21" s="16">
        <v>0.3</v>
      </c>
      <c r="O21" s="16">
        <v>0</v>
      </c>
      <c r="P21" s="16">
        <v>0.6</v>
      </c>
      <c r="Q21" s="16">
        <v>0.3</v>
      </c>
      <c r="R21" s="16">
        <v>0</v>
      </c>
      <c r="S21" s="16">
        <v>0.6</v>
      </c>
    </row>
    <row r="22" spans="1:19" x14ac:dyDescent="0.25">
      <c r="A22" s="9" t="s">
        <v>99</v>
      </c>
      <c r="B22" s="16"/>
      <c r="C22" s="16"/>
      <c r="D22" s="16"/>
      <c r="E22" s="16">
        <v>0.5</v>
      </c>
      <c r="F22" s="16">
        <v>0.1</v>
      </c>
      <c r="G22" s="16">
        <v>0.4</v>
      </c>
      <c r="H22" s="16">
        <v>0.5</v>
      </c>
      <c r="I22" s="16">
        <v>0.1</v>
      </c>
      <c r="J22" s="16">
        <v>0.4</v>
      </c>
      <c r="K22" s="16">
        <v>0.3</v>
      </c>
      <c r="L22" s="16">
        <v>0</v>
      </c>
      <c r="M22" s="16">
        <v>0.6</v>
      </c>
      <c r="N22" s="16">
        <v>0.5</v>
      </c>
      <c r="O22" s="16">
        <v>0.1</v>
      </c>
      <c r="P22" s="16">
        <v>0.4</v>
      </c>
      <c r="Q22" s="16">
        <v>0.3</v>
      </c>
      <c r="R22" s="16">
        <v>0</v>
      </c>
      <c r="S22" s="16">
        <v>0.6</v>
      </c>
    </row>
    <row r="23" spans="1:19" x14ac:dyDescent="0.25">
      <c r="A23" s="9" t="s">
        <v>100</v>
      </c>
      <c r="B23" s="16"/>
      <c r="C23" s="16"/>
      <c r="D23" s="16"/>
      <c r="E23" s="16"/>
      <c r="F23" s="16"/>
      <c r="G23" s="16"/>
      <c r="H23" s="16">
        <v>0.5</v>
      </c>
      <c r="I23" s="16">
        <v>0.1</v>
      </c>
      <c r="J23" s="16">
        <v>0.4</v>
      </c>
      <c r="K23" s="16">
        <v>0.5</v>
      </c>
      <c r="L23" s="16">
        <v>0.1</v>
      </c>
      <c r="M23" s="16">
        <v>0.4</v>
      </c>
      <c r="N23" s="16">
        <v>0.5</v>
      </c>
      <c r="O23" s="16">
        <v>0.1</v>
      </c>
      <c r="P23" s="16">
        <v>0.4</v>
      </c>
      <c r="Q23" s="16">
        <v>0.6</v>
      </c>
      <c r="R23" s="16">
        <v>0</v>
      </c>
      <c r="S23" s="16">
        <v>0.3</v>
      </c>
    </row>
    <row r="24" spans="1:19" x14ac:dyDescent="0.25">
      <c r="A24" s="9" t="s">
        <v>101</v>
      </c>
      <c r="B24" s="16"/>
      <c r="C24" s="16"/>
      <c r="D24" s="16"/>
      <c r="E24" s="16"/>
      <c r="F24" s="16"/>
      <c r="G24" s="16"/>
      <c r="H24" s="16"/>
      <c r="I24" s="16"/>
      <c r="J24" s="16"/>
      <c r="K24" s="16">
        <v>0.5</v>
      </c>
      <c r="L24" s="16">
        <v>0.1</v>
      </c>
      <c r="M24" s="16">
        <v>0.4</v>
      </c>
      <c r="N24" s="16">
        <v>0.5</v>
      </c>
      <c r="O24" s="16">
        <v>0.1</v>
      </c>
      <c r="P24" s="16">
        <v>0.4</v>
      </c>
      <c r="Q24" s="16">
        <v>0.6</v>
      </c>
      <c r="R24" s="16">
        <v>0</v>
      </c>
      <c r="S24" s="16">
        <v>0.3</v>
      </c>
    </row>
    <row r="25" spans="1:19" x14ac:dyDescent="0.25">
      <c r="A25" s="9" t="s">
        <v>102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>
        <v>0.5</v>
      </c>
      <c r="O25" s="16">
        <v>0.1</v>
      </c>
      <c r="P25" s="16">
        <v>0.4</v>
      </c>
      <c r="Q25" s="16">
        <v>0.5</v>
      </c>
      <c r="R25" s="16">
        <v>0.1</v>
      </c>
      <c r="S25" s="16">
        <v>0.4</v>
      </c>
    </row>
    <row r="26" spans="1:19" x14ac:dyDescent="0.25">
      <c r="A26" s="9" t="s">
        <v>103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>
        <v>0.5</v>
      </c>
      <c r="R26" s="16">
        <v>0.1</v>
      </c>
      <c r="S26" s="16">
        <v>0.4</v>
      </c>
    </row>
    <row r="27" spans="1:19" x14ac:dyDescent="0.25">
      <c r="A27" s="23"/>
    </row>
    <row r="28" spans="1:19" x14ac:dyDescent="0.25">
      <c r="A28" s="21" t="s">
        <v>114</v>
      </c>
    </row>
    <row r="29" spans="1:19" x14ac:dyDescent="0.25">
      <c r="A29" s="9"/>
      <c r="B29" s="19" t="s">
        <v>98</v>
      </c>
      <c r="C29" s="19"/>
      <c r="D29" s="19"/>
      <c r="E29" s="19" t="s">
        <v>99</v>
      </c>
      <c r="F29" s="19"/>
      <c r="G29" s="19"/>
      <c r="H29" s="19" t="s">
        <v>100</v>
      </c>
      <c r="I29" s="19"/>
      <c r="J29" s="19"/>
      <c r="K29" s="19" t="s">
        <v>101</v>
      </c>
      <c r="L29" s="19"/>
      <c r="M29" s="19"/>
      <c r="N29" s="19" t="s">
        <v>102</v>
      </c>
      <c r="O29" s="19"/>
      <c r="P29" s="19"/>
      <c r="Q29" s="19" t="s">
        <v>103</v>
      </c>
      <c r="R29" s="19"/>
      <c r="S29" s="19"/>
    </row>
    <row r="30" spans="1:19" x14ac:dyDescent="0.25">
      <c r="A30" s="9"/>
      <c r="B30" s="20" t="s">
        <v>66</v>
      </c>
      <c r="C30" s="20" t="s">
        <v>68</v>
      </c>
      <c r="D30" s="20" t="s">
        <v>67</v>
      </c>
      <c r="E30" s="20" t="s">
        <v>66</v>
      </c>
      <c r="F30" s="20" t="s">
        <v>68</v>
      </c>
      <c r="G30" s="20" t="s">
        <v>67</v>
      </c>
      <c r="H30" s="20" t="s">
        <v>66</v>
      </c>
      <c r="I30" s="20" t="s">
        <v>68</v>
      </c>
      <c r="J30" s="20" t="s">
        <v>67</v>
      </c>
      <c r="K30" s="20" t="s">
        <v>66</v>
      </c>
      <c r="L30" s="20" t="s">
        <v>68</v>
      </c>
      <c r="M30" s="20" t="s">
        <v>67</v>
      </c>
      <c r="N30" s="20" t="s">
        <v>66</v>
      </c>
      <c r="O30" s="20" t="s">
        <v>68</v>
      </c>
      <c r="P30" s="20" t="s">
        <v>67</v>
      </c>
      <c r="Q30" s="20" t="s">
        <v>66</v>
      </c>
      <c r="R30" s="20" t="s">
        <v>68</v>
      </c>
      <c r="S30" s="20" t="s">
        <v>67</v>
      </c>
    </row>
    <row r="31" spans="1:19" x14ac:dyDescent="0.25">
      <c r="A31" s="9" t="s">
        <v>98</v>
      </c>
      <c r="B31" s="16">
        <f>+((B3^(1/3))*(B12^(1/3))*(B21^(1/3)))</f>
        <v>0.50000000000000011</v>
      </c>
      <c r="C31" s="16">
        <f>+((C3^(1/3))*(C12^(1/3))*(C21^(1/3)))</f>
        <v>0.10000000000000005</v>
      </c>
      <c r="D31" s="16">
        <f>1-(((1-D3)^(1/3))*((1-D12)^(1/3))*((1-D21)^(1/3)))</f>
        <v>0.40000000000000013</v>
      </c>
      <c r="E31" s="16">
        <f>+((E3^(1/3))*(E12^(1/3))*(E21^(1/3)))</f>
        <v>0.53132928459130557</v>
      </c>
      <c r="F31" s="16">
        <f>+((F3^(1/3))*(F12^(1/3))*(F21^(1/3)))</f>
        <v>0</v>
      </c>
      <c r="G31" s="16">
        <f>1-(((1-G3)^(1/3))*((1-G12)^(1/3))*((1-G21)^(1/3)))</f>
        <v>0.3683640402343622</v>
      </c>
      <c r="H31" s="16">
        <f t="shared" ref="H31:I33" si="0">+((H3^(1/3))*(H12^(1/3))*(H21^(1/3)))</f>
        <v>0.53132928459130557</v>
      </c>
      <c r="I31" s="16">
        <f t="shared" si="0"/>
        <v>0</v>
      </c>
      <c r="J31" s="16">
        <f>1-(((1-J3)^(1/3))*((1-J12)^(1/3))*((1-J21)^(1/3)))</f>
        <v>0.3683640402343622</v>
      </c>
      <c r="K31" s="16">
        <f t="shared" ref="K31:L33" si="1">+((K3^(1/3))*(K12^(1/3))*(K21^(1/3)))</f>
        <v>0.3556893304490063</v>
      </c>
      <c r="L31" s="16">
        <f t="shared" si="1"/>
        <v>0</v>
      </c>
      <c r="M31" s="16">
        <f>1-(((1-M3)^(1/3))*((1-M12)^(1/3))*((1-M21)^(1/3)))</f>
        <v>0.54211430297866725</v>
      </c>
      <c r="N31" s="16">
        <f t="shared" ref="N31:O34" si="2">+((N3^(1/3))*(N12^(1/3))*(N21^(1/3)))</f>
        <v>0.3</v>
      </c>
      <c r="O31" s="16">
        <f t="shared" si="2"/>
        <v>0</v>
      </c>
      <c r="P31" s="16">
        <f>1-(((1-P3)^(1/3))*((1-P12)^(1/3))*((1-P21)^(1/3)))</f>
        <v>0.60000000000000009</v>
      </c>
      <c r="Q31" s="16">
        <f t="shared" ref="Q31:R35" si="3">+((Q3^(1/3))*(Q12^(1/3))*(Q21^(1/3)))</f>
        <v>0.3</v>
      </c>
      <c r="R31" s="16">
        <f t="shared" si="3"/>
        <v>0</v>
      </c>
      <c r="S31" s="16">
        <f t="shared" ref="S31:S36" si="4">1-(((1-S3)^(1/3))*((1-S12)^(1/3))*((1-S21)^(1/3)))</f>
        <v>0.60000000000000009</v>
      </c>
    </row>
    <row r="32" spans="1:19" x14ac:dyDescent="0.25">
      <c r="A32" s="9" t="s">
        <v>99</v>
      </c>
      <c r="B32" s="16">
        <f>+G31</f>
        <v>0.3683640402343622</v>
      </c>
      <c r="C32" s="16">
        <f>+F31</f>
        <v>0</v>
      </c>
      <c r="D32" s="16">
        <f>+E31</f>
        <v>0.53132928459130557</v>
      </c>
      <c r="E32" s="16">
        <f>+((E4^(1/3))*(E13^(1/3))*(E22^(1/3)))</f>
        <v>0.50000000000000011</v>
      </c>
      <c r="F32" s="16">
        <f>+((F4^(1/3))*(F13^(1/3))*(F22^(1/3)))</f>
        <v>0.10000000000000005</v>
      </c>
      <c r="G32" s="16">
        <f>1-(((1-G4)^(1/3))*((1-G13)^(1/3))*((1-G22)^(1/3)))</f>
        <v>0.40000000000000013</v>
      </c>
      <c r="H32" s="16">
        <f t="shared" si="0"/>
        <v>0.53132928459130557</v>
      </c>
      <c r="I32" s="16">
        <f t="shared" si="0"/>
        <v>0</v>
      </c>
      <c r="J32" s="16">
        <f>1-(((1-J4)^(1/3))*((1-J13)^(1/3))*((1-J22)^(1/3)))</f>
        <v>0.3683640402343622</v>
      </c>
      <c r="K32" s="16">
        <f t="shared" si="1"/>
        <v>0.42171633265087471</v>
      </c>
      <c r="L32" s="16">
        <f t="shared" si="1"/>
        <v>0</v>
      </c>
      <c r="M32" s="16">
        <f>1-(((1-M4)^(1/3))*((1-M13)^(1/3))*((1-M22)^(1/3)))</f>
        <v>0.47585172115822072</v>
      </c>
      <c r="N32" s="16">
        <f t="shared" si="2"/>
        <v>0.3556893304490063</v>
      </c>
      <c r="O32" s="16">
        <f t="shared" si="2"/>
        <v>0</v>
      </c>
      <c r="P32" s="16">
        <f>1-(((1-P4)^(1/3))*((1-P13)^(1/3))*((1-P22)^(1/3)))</f>
        <v>0.54211430297866725</v>
      </c>
      <c r="Q32" s="16">
        <f t="shared" si="3"/>
        <v>0.3</v>
      </c>
      <c r="R32" s="16">
        <f t="shared" si="3"/>
        <v>0</v>
      </c>
      <c r="S32" s="16">
        <f t="shared" si="4"/>
        <v>0.60000000000000009</v>
      </c>
    </row>
    <row r="33" spans="1:19" x14ac:dyDescent="0.25">
      <c r="A33" s="9" t="s">
        <v>100</v>
      </c>
      <c r="B33" s="16">
        <f>+J31</f>
        <v>0.3683640402343622</v>
      </c>
      <c r="C33" s="16">
        <f>+I31</f>
        <v>0</v>
      </c>
      <c r="D33" s="16">
        <f>+H31</f>
        <v>0.53132928459130557</v>
      </c>
      <c r="E33" s="16">
        <f>+J32</f>
        <v>0.3683640402343622</v>
      </c>
      <c r="F33" s="16">
        <f>+I32</f>
        <v>0</v>
      </c>
      <c r="G33" s="16">
        <f>+H31</f>
        <v>0.53132928459130557</v>
      </c>
      <c r="H33" s="16">
        <f t="shared" si="0"/>
        <v>0.50000000000000011</v>
      </c>
      <c r="I33" s="16">
        <f t="shared" si="0"/>
        <v>0.10000000000000005</v>
      </c>
      <c r="J33" s="16">
        <f>1-(((1-J5)^(1/3))*((1-J14)^(1/3))*((1-J23)^(1/3)))</f>
        <v>0.40000000000000013</v>
      </c>
      <c r="K33" s="16">
        <f t="shared" si="1"/>
        <v>0.50000000000000011</v>
      </c>
      <c r="L33" s="16">
        <f t="shared" si="1"/>
        <v>0.10000000000000005</v>
      </c>
      <c r="M33" s="16">
        <f>1-(((1-M5)^(1/3))*((1-M14)^(1/3))*((1-M23)^(1/3)))</f>
        <v>0.40000000000000013</v>
      </c>
      <c r="N33" s="16">
        <f t="shared" si="2"/>
        <v>0.3556893304490063</v>
      </c>
      <c r="O33" s="16">
        <f t="shared" si="2"/>
        <v>0</v>
      </c>
      <c r="P33" s="16">
        <f>1-(((1-P5)^(1/3))*((1-P14)^(1/3))*((1-P23)^(1/3)))</f>
        <v>0.54211430297866725</v>
      </c>
      <c r="Q33" s="16">
        <f t="shared" si="3"/>
        <v>0.44814047465571649</v>
      </c>
      <c r="R33" s="16">
        <f t="shared" si="3"/>
        <v>0</v>
      </c>
      <c r="S33" s="16">
        <f t="shared" si="4"/>
        <v>0.44821516472377598</v>
      </c>
    </row>
    <row r="34" spans="1:19" x14ac:dyDescent="0.25">
      <c r="A34" s="9" t="s">
        <v>101</v>
      </c>
      <c r="B34" s="16">
        <f>+M31</f>
        <v>0.54211430297866725</v>
      </c>
      <c r="C34" s="16">
        <f>+L31</f>
        <v>0</v>
      </c>
      <c r="D34" s="16">
        <f>+K31</f>
        <v>0.3556893304490063</v>
      </c>
      <c r="E34" s="16">
        <f>+M32</f>
        <v>0.47585172115822072</v>
      </c>
      <c r="F34" s="16">
        <f>+L32</f>
        <v>0</v>
      </c>
      <c r="G34" s="16">
        <f>+K32</f>
        <v>0.42171633265087471</v>
      </c>
      <c r="H34" s="16">
        <f>+M33</f>
        <v>0.40000000000000013</v>
      </c>
      <c r="I34" s="16">
        <f>+L33</f>
        <v>0.10000000000000005</v>
      </c>
      <c r="J34" s="16">
        <f>+K33</f>
        <v>0.50000000000000011</v>
      </c>
      <c r="K34" s="16">
        <f>+((K6^(1/3))*(K15^(1/3))*(K24^(1/3)))</f>
        <v>0.50000000000000011</v>
      </c>
      <c r="L34" s="16">
        <f>+((L6^(1/3))*(L15^(1/3))*(L24^(1/3)))</f>
        <v>0.10000000000000005</v>
      </c>
      <c r="M34" s="16">
        <f>1-(((1-M6)^(1/3))*((1-M15)^(1/3))*((1-M24)^(1/3)))</f>
        <v>0.40000000000000013</v>
      </c>
      <c r="N34" s="16">
        <f t="shared" si="2"/>
        <v>0.50000000000000011</v>
      </c>
      <c r="O34" s="16">
        <f t="shared" si="2"/>
        <v>0.10000000000000005</v>
      </c>
      <c r="P34" s="16">
        <f>1-(((1-P6)^(1/3))*((1-P15)^(1/3))*((1-P24)^(1/3)))</f>
        <v>0.40000000000000013</v>
      </c>
      <c r="Q34" s="16">
        <f t="shared" si="3"/>
        <v>0.56462161732861704</v>
      </c>
      <c r="R34" s="16">
        <f t="shared" si="3"/>
        <v>0</v>
      </c>
      <c r="S34" s="16">
        <f t="shared" si="4"/>
        <v>0.33506002388490264</v>
      </c>
    </row>
    <row r="35" spans="1:19" x14ac:dyDescent="0.25">
      <c r="A35" s="9" t="s">
        <v>102</v>
      </c>
      <c r="B35" s="16">
        <f>+P31</f>
        <v>0.60000000000000009</v>
      </c>
      <c r="C35" s="16">
        <f>+O31</f>
        <v>0</v>
      </c>
      <c r="D35" s="16">
        <f>+N31</f>
        <v>0.3</v>
      </c>
      <c r="E35" s="16">
        <f>+P32</f>
        <v>0.54211430297866725</v>
      </c>
      <c r="F35" s="16">
        <f>+O32</f>
        <v>0</v>
      </c>
      <c r="G35" s="16">
        <f>+N32</f>
        <v>0.3556893304490063</v>
      </c>
      <c r="H35" s="16">
        <f>+P33</f>
        <v>0.54211430297866725</v>
      </c>
      <c r="I35" s="16">
        <f>+O33</f>
        <v>0</v>
      </c>
      <c r="J35" s="16">
        <f>+N33</f>
        <v>0.3556893304490063</v>
      </c>
      <c r="K35" s="16">
        <f>+P34</f>
        <v>0.40000000000000013</v>
      </c>
      <c r="L35" s="16">
        <f>+O34</f>
        <v>0.10000000000000005</v>
      </c>
      <c r="M35" s="16">
        <f>+N34</f>
        <v>0.50000000000000011</v>
      </c>
      <c r="N35" s="16">
        <f>+((N7^(1/3))*(N16^(1/3))*(N25^(1/3)))</f>
        <v>0.50000000000000011</v>
      </c>
      <c r="O35" s="16">
        <f>+((O7^(1/3))*(O16^(1/3))*(O25^(1/3)))</f>
        <v>0.10000000000000005</v>
      </c>
      <c r="P35" s="16">
        <f>1-(((1-P7)^(1/3))*((1-P16)^(1/3))*((1-P25)^(1/3)))</f>
        <v>0.40000000000000013</v>
      </c>
      <c r="Q35" s="16">
        <f t="shared" si="3"/>
        <v>0.50000000000000011</v>
      </c>
      <c r="R35" s="16">
        <f t="shared" si="3"/>
        <v>0.10000000000000005</v>
      </c>
      <c r="S35" s="16">
        <f t="shared" si="4"/>
        <v>0.40000000000000013</v>
      </c>
    </row>
    <row r="36" spans="1:19" x14ac:dyDescent="0.25">
      <c r="A36" s="9" t="s">
        <v>103</v>
      </c>
      <c r="B36" s="16">
        <f>+S31</f>
        <v>0.60000000000000009</v>
      </c>
      <c r="C36" s="16">
        <f>+R31</f>
        <v>0</v>
      </c>
      <c r="D36" s="16">
        <f>+Q31</f>
        <v>0.3</v>
      </c>
      <c r="E36" s="16">
        <f>+S32</f>
        <v>0.60000000000000009</v>
      </c>
      <c r="F36" s="16">
        <f>+R32</f>
        <v>0</v>
      </c>
      <c r="G36" s="16">
        <f>+Q32</f>
        <v>0.3</v>
      </c>
      <c r="H36" s="16">
        <f>+S33</f>
        <v>0.44821516472377598</v>
      </c>
      <c r="I36" s="16">
        <f>+R33</f>
        <v>0</v>
      </c>
      <c r="J36" s="16">
        <f>+Q33</f>
        <v>0.44814047465571649</v>
      </c>
      <c r="K36" s="16">
        <f>+S34</f>
        <v>0.33506002388490264</v>
      </c>
      <c r="L36" s="16">
        <f>+R34</f>
        <v>0</v>
      </c>
      <c r="M36" s="16">
        <f>+Q34</f>
        <v>0.56462161732861704</v>
      </c>
      <c r="N36" s="16">
        <f>+S35</f>
        <v>0.40000000000000013</v>
      </c>
      <c r="O36" s="16">
        <f>+R35</f>
        <v>0.10000000000000005</v>
      </c>
      <c r="P36" s="16">
        <f>+Q35</f>
        <v>0.50000000000000011</v>
      </c>
      <c r="Q36" s="16">
        <f>+((Q8^(1/3))*(Q17^(1/3))*(Q26^(1/3)))</f>
        <v>0.50000000000000011</v>
      </c>
      <c r="R36" s="16">
        <f>+((R8^(1/3))*(R17^(1/3))*(R26^(1/3)))</f>
        <v>0.10000000000000005</v>
      </c>
      <c r="S36" s="16">
        <f t="shared" si="4"/>
        <v>0.40000000000000013</v>
      </c>
    </row>
    <row r="39" spans="1:19" x14ac:dyDescent="0.25">
      <c r="A39" s="23" t="s">
        <v>115</v>
      </c>
      <c r="E39" s="19" t="s">
        <v>75</v>
      </c>
      <c r="F39" s="19"/>
      <c r="G39" s="19" t="s">
        <v>75</v>
      </c>
      <c r="H39" s="19"/>
    </row>
    <row r="40" spans="1:19" x14ac:dyDescent="0.25">
      <c r="A40" s="16"/>
      <c r="B40" s="20" t="s">
        <v>66</v>
      </c>
      <c r="C40" s="20" t="s">
        <v>68</v>
      </c>
      <c r="D40" s="20" t="s">
        <v>67</v>
      </c>
      <c r="E40" s="9"/>
      <c r="F40" s="20" t="s">
        <v>117</v>
      </c>
      <c r="G40" s="9"/>
      <c r="H40" s="20" t="s">
        <v>116</v>
      </c>
    </row>
    <row r="41" spans="1:19" x14ac:dyDescent="0.25">
      <c r="A41" s="9" t="s">
        <v>98</v>
      </c>
      <c r="B41" s="16">
        <f>+(1-(((1-B31)^(1/6))*((1-E31)^(1/6))*((1-H31)^(1/6))*((1-K31)^(1/6))*((1-N31)^(1/6))*((1-Q31)^(1/6))))</f>
        <v>0.42896046910807095</v>
      </c>
      <c r="C41" s="16">
        <f>((C31)^(1/6))*((F31)^(1/6))*((I31)^(1/6))*((L31)^(1/6))*((O31)^(1/6))*((R31)^(1/6))</f>
        <v>0</v>
      </c>
      <c r="D41" s="16">
        <f>((D31)^(1/6))*((G31)^(1/6))*((J31)^(1/6))*((M31)^(1/6))*((P31)^(1/6))*((S31)^(1/6))</f>
        <v>0.46863490804282776</v>
      </c>
      <c r="E41" s="16">
        <f t="shared" ref="E41:E46" si="5">0.5*(1+B41-D41)</f>
        <v>0.48016278053262162</v>
      </c>
      <c r="F41" s="16">
        <f t="shared" ref="F41:F46" si="6">+E41/$E$48</f>
        <v>0.15549099278195072</v>
      </c>
      <c r="G41" s="16">
        <f>+B41+C41*0.5+(1+B41-D41)*(1-(B41+C41+D41))</f>
        <v>0.52730224600130882</v>
      </c>
      <c r="H41" s="16">
        <f t="shared" ref="H41:H46" si="7">+G41/$G$48</f>
        <v>0.15453468317686692</v>
      </c>
    </row>
    <row r="42" spans="1:19" x14ac:dyDescent="0.25">
      <c r="A42" s="9" t="s">
        <v>99</v>
      </c>
      <c r="B42" s="16">
        <f t="shared" ref="B42:B46" si="8">+(1-(((1-B32)^(1/6))*((1-E32)^(1/6))*((1-H32)^(1/6))*((1-K32)^(1/6))*((1-N32)^(1/6))*((1-Q32)^(1/6))))</f>
        <v>0.41864712244453262</v>
      </c>
      <c r="C42" s="16">
        <f t="shared" ref="C42:D46" si="9">((C32)^(1/6))*((F32)^(1/6))*((I32)^(1/6))*((L32)^(1/6))*((O32)^(1/6))*((R32)^(1/6))</f>
        <v>0</v>
      </c>
      <c r="D42" s="16">
        <f t="shared" si="9"/>
        <v>0.47925772527333071</v>
      </c>
      <c r="E42" s="16">
        <f t="shared" si="5"/>
        <v>0.46969469858560098</v>
      </c>
      <c r="F42" s="16">
        <f t="shared" si="6"/>
        <v>0.15210111643072763</v>
      </c>
      <c r="G42" s="16">
        <f t="shared" ref="G42:G46" si="10">+B42+C42*0.5+(1+B42-D42)*(1-(B42+C42+D42))</f>
        <v>0.51455422600095113</v>
      </c>
      <c r="H42" s="16">
        <f t="shared" si="7"/>
        <v>0.15079866413498569</v>
      </c>
    </row>
    <row r="43" spans="1:19" x14ac:dyDescent="0.25">
      <c r="A43" s="9" t="s">
        <v>100</v>
      </c>
      <c r="B43" s="16">
        <f t="shared" si="8"/>
        <v>0.42680869364172924</v>
      </c>
      <c r="C43" s="16">
        <f t="shared" si="9"/>
        <v>0</v>
      </c>
      <c r="D43" s="16">
        <f t="shared" si="9"/>
        <v>0.47141581718151515</v>
      </c>
      <c r="E43" s="16">
        <f t="shared" si="5"/>
        <v>0.47769643823010705</v>
      </c>
      <c r="F43" s="16">
        <f t="shared" si="6"/>
        <v>0.15469231777275338</v>
      </c>
      <c r="G43" s="16">
        <f t="shared" si="10"/>
        <v>0.52404427099945516</v>
      </c>
      <c r="H43" s="16">
        <f t="shared" si="7"/>
        <v>0.15357987947836654</v>
      </c>
    </row>
    <row r="44" spans="1:19" x14ac:dyDescent="0.25">
      <c r="A44" s="9" t="s">
        <v>101</v>
      </c>
      <c r="B44" s="16">
        <f t="shared" si="8"/>
        <v>0.49974101944675342</v>
      </c>
      <c r="C44" s="16">
        <f t="shared" si="9"/>
        <v>0</v>
      </c>
      <c r="D44" s="16">
        <f t="shared" si="9"/>
        <v>0.3987652546506818</v>
      </c>
      <c r="E44" s="16">
        <f t="shared" si="5"/>
        <v>0.5504878823980357</v>
      </c>
      <c r="F44" s="16">
        <f t="shared" si="6"/>
        <v>0.17826435287957315</v>
      </c>
      <c r="G44" s="16">
        <f t="shared" si="10"/>
        <v>0.61148315194433256</v>
      </c>
      <c r="H44" s="16">
        <f t="shared" si="7"/>
        <v>0.17920529614712635</v>
      </c>
    </row>
    <row r="45" spans="1:19" x14ac:dyDescent="0.25">
      <c r="A45" s="9" t="s">
        <v>102</v>
      </c>
      <c r="B45" s="16">
        <f t="shared" si="8"/>
        <v>0.51774407996381111</v>
      </c>
      <c r="C45" s="16">
        <f t="shared" si="9"/>
        <v>0</v>
      </c>
      <c r="D45" s="16">
        <f t="shared" si="9"/>
        <v>0.38053284926249337</v>
      </c>
      <c r="E45" s="16">
        <f t="shared" si="5"/>
        <v>0.5686056153506589</v>
      </c>
      <c r="F45" s="16">
        <f t="shared" si="6"/>
        <v>0.1841314137971993</v>
      </c>
      <c r="G45" s="16">
        <f t="shared" si="10"/>
        <v>0.63342469846908267</v>
      </c>
      <c r="H45" s="16">
        <f t="shared" si="7"/>
        <v>0.18563563086753701</v>
      </c>
    </row>
    <row r="46" spans="1:19" x14ac:dyDescent="0.25">
      <c r="A46" s="9" t="s">
        <v>103</v>
      </c>
      <c r="B46" s="16">
        <f t="shared" si="8"/>
        <v>0.48992711173172387</v>
      </c>
      <c r="C46" s="16">
        <f t="shared" si="9"/>
        <v>0</v>
      </c>
      <c r="D46" s="16">
        <f t="shared" si="9"/>
        <v>0.40713711615111131</v>
      </c>
      <c r="E46" s="16">
        <f t="shared" si="5"/>
        <v>0.54139499779030631</v>
      </c>
      <c r="F46" s="16">
        <f t="shared" si="6"/>
        <v>0.17531980633779576</v>
      </c>
      <c r="G46" s="16">
        <f t="shared" si="10"/>
        <v>0.60138493596755582</v>
      </c>
      <c r="H46" s="16">
        <f t="shared" si="7"/>
        <v>0.17624584619511743</v>
      </c>
    </row>
    <row r="48" spans="1:19" x14ac:dyDescent="0.25">
      <c r="E48" s="16">
        <f>SUM(E41:E47)</f>
        <v>3.0880424128873307</v>
      </c>
      <c r="F48" s="16">
        <f>SUM(F41:F47)</f>
        <v>1</v>
      </c>
      <c r="G48" s="16">
        <f>SUM(G41:G47)</f>
        <v>3.4121935293826864</v>
      </c>
      <c r="H48" s="16">
        <f>SUM(H41:H47)</f>
        <v>0.99999999999999989</v>
      </c>
    </row>
  </sheetData>
  <sheetProtection algorithmName="SHA-512" hashValue="3fg5WvbypX4zcW7OUCEjgctYtXzWUsDmEoCRo76bFFpjNKRn1xJhCHQxCsaPohNu/1KoMXNYn6i+oqHuH1AklA==" saltValue="WO8Sa/FVSLi7gYeHwGN2Cw==" spinCount="100000" sheet="1" objects="1" scenarios="1"/>
  <mergeCells count="26">
    <mergeCell ref="Q29:S29"/>
    <mergeCell ref="E39:F39"/>
    <mergeCell ref="G39:H39"/>
    <mergeCell ref="B29:D29"/>
    <mergeCell ref="E29:G29"/>
    <mergeCell ref="H29:J29"/>
    <mergeCell ref="K29:M29"/>
    <mergeCell ref="N29:P29"/>
    <mergeCell ref="Q1:S1"/>
    <mergeCell ref="B1:D1"/>
    <mergeCell ref="E1:G1"/>
    <mergeCell ref="H1:J1"/>
    <mergeCell ref="K1:M1"/>
    <mergeCell ref="N1:P1"/>
    <mergeCell ref="Q19:S19"/>
    <mergeCell ref="B10:D10"/>
    <mergeCell ref="E10:G10"/>
    <mergeCell ref="H10:J10"/>
    <mergeCell ref="K10:M10"/>
    <mergeCell ref="N10:P10"/>
    <mergeCell ref="Q10:S10"/>
    <mergeCell ref="B19:D19"/>
    <mergeCell ref="E19:G19"/>
    <mergeCell ref="H19:J19"/>
    <mergeCell ref="K19:M19"/>
    <mergeCell ref="N19:P1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03B18-4E16-4986-A6AF-82FCA0D2501B}">
  <dimension ref="A1:P42"/>
  <sheetViews>
    <sheetView workbookViewId="0">
      <selection sqref="A1:XFD1048576"/>
    </sheetView>
  </sheetViews>
  <sheetFormatPr baseColWidth="10" defaultRowHeight="15.75" x14ac:dyDescent="0.25"/>
  <cols>
    <col min="1" max="1" width="15" style="5" customWidth="1"/>
    <col min="2" max="2" width="16.25" style="5" customWidth="1"/>
    <col min="3" max="3" width="11.375" style="5" bestFit="1" customWidth="1"/>
    <col min="4" max="16384" width="11" style="5"/>
  </cols>
  <sheetData>
    <row r="1" spans="1:16" x14ac:dyDescent="0.25">
      <c r="A1" s="9" t="s">
        <v>76</v>
      </c>
      <c r="B1" s="19" t="s">
        <v>104</v>
      </c>
      <c r="C1" s="19"/>
      <c r="D1" s="19"/>
      <c r="E1" s="19" t="s">
        <v>105</v>
      </c>
      <c r="F1" s="19"/>
      <c r="G1" s="19"/>
      <c r="H1" s="19" t="s">
        <v>106</v>
      </c>
      <c r="I1" s="19"/>
      <c r="J1" s="19"/>
      <c r="K1" s="19" t="s">
        <v>107</v>
      </c>
      <c r="L1" s="19"/>
      <c r="M1" s="19"/>
      <c r="N1" s="19" t="s">
        <v>108</v>
      </c>
      <c r="O1" s="19"/>
      <c r="P1" s="19"/>
    </row>
    <row r="2" spans="1:16" x14ac:dyDescent="0.25">
      <c r="A2" s="9"/>
      <c r="B2" s="20" t="s">
        <v>66</v>
      </c>
      <c r="C2" s="20" t="s">
        <v>68</v>
      </c>
      <c r="D2" s="20" t="s">
        <v>67</v>
      </c>
      <c r="E2" s="20" t="s">
        <v>66</v>
      </c>
      <c r="F2" s="20" t="s">
        <v>68</v>
      </c>
      <c r="G2" s="20" t="s">
        <v>67</v>
      </c>
      <c r="H2" s="20" t="s">
        <v>66</v>
      </c>
      <c r="I2" s="20" t="s">
        <v>68</v>
      </c>
      <c r="J2" s="20" t="s">
        <v>67</v>
      </c>
      <c r="K2" s="20" t="s">
        <v>66</v>
      </c>
      <c r="L2" s="20" t="s">
        <v>68</v>
      </c>
      <c r="M2" s="20" t="s">
        <v>67</v>
      </c>
      <c r="N2" s="20" t="s">
        <v>66</v>
      </c>
      <c r="O2" s="20" t="s">
        <v>68</v>
      </c>
      <c r="P2" s="20" t="s">
        <v>67</v>
      </c>
    </row>
    <row r="3" spans="1:16" x14ac:dyDescent="0.25">
      <c r="A3" s="9" t="s">
        <v>104</v>
      </c>
      <c r="B3" s="16">
        <v>0.5</v>
      </c>
      <c r="C3" s="16">
        <v>0.1</v>
      </c>
      <c r="D3" s="16">
        <v>0.4</v>
      </c>
      <c r="E3" s="16">
        <v>0.5</v>
      </c>
      <c r="F3" s="16">
        <v>0.1</v>
      </c>
      <c r="G3" s="16">
        <v>0.4</v>
      </c>
      <c r="H3" s="16">
        <v>0.5</v>
      </c>
      <c r="I3" s="16">
        <v>0.1</v>
      </c>
      <c r="J3" s="16">
        <v>0.4</v>
      </c>
      <c r="K3" s="16">
        <v>0.5</v>
      </c>
      <c r="L3" s="16">
        <v>0.1</v>
      </c>
      <c r="M3" s="16">
        <v>0.4</v>
      </c>
      <c r="N3" s="16">
        <v>0.3</v>
      </c>
      <c r="O3" s="16">
        <v>0</v>
      </c>
      <c r="P3" s="16">
        <v>0.6</v>
      </c>
    </row>
    <row r="4" spans="1:16" x14ac:dyDescent="0.25">
      <c r="A4" s="9" t="s">
        <v>105</v>
      </c>
      <c r="B4" s="16"/>
      <c r="C4" s="16"/>
      <c r="D4" s="16"/>
      <c r="E4" s="16">
        <v>0.5</v>
      </c>
      <c r="F4" s="16">
        <v>0.1</v>
      </c>
      <c r="G4" s="16">
        <v>0.4</v>
      </c>
      <c r="H4" s="16">
        <v>0.5</v>
      </c>
      <c r="I4" s="16">
        <v>0.1</v>
      </c>
      <c r="J4" s="16">
        <v>0.4</v>
      </c>
      <c r="K4" s="16">
        <v>0.5</v>
      </c>
      <c r="L4" s="16">
        <v>0.1</v>
      </c>
      <c r="M4" s="16">
        <v>0.4</v>
      </c>
      <c r="N4" s="16">
        <v>0.3</v>
      </c>
      <c r="O4" s="16">
        <v>0</v>
      </c>
      <c r="P4" s="16">
        <v>0.6</v>
      </c>
    </row>
    <row r="5" spans="1:16" x14ac:dyDescent="0.25">
      <c r="A5" s="9" t="s">
        <v>106</v>
      </c>
      <c r="B5" s="16"/>
      <c r="C5" s="16"/>
      <c r="D5" s="16"/>
      <c r="E5" s="16"/>
      <c r="F5" s="16"/>
      <c r="G5" s="16"/>
      <c r="H5" s="16">
        <v>0.5</v>
      </c>
      <c r="I5" s="16">
        <v>0.1</v>
      </c>
      <c r="J5" s="16">
        <v>0.4</v>
      </c>
      <c r="K5" s="16">
        <v>0.5</v>
      </c>
      <c r="L5" s="16">
        <v>0.1</v>
      </c>
      <c r="M5" s="16">
        <v>0.4</v>
      </c>
      <c r="N5" s="16">
        <v>0.3</v>
      </c>
      <c r="O5" s="16">
        <v>0</v>
      </c>
      <c r="P5" s="16">
        <v>0.6</v>
      </c>
    </row>
    <row r="6" spans="1:16" x14ac:dyDescent="0.25">
      <c r="A6" s="9" t="s">
        <v>107</v>
      </c>
      <c r="B6" s="16"/>
      <c r="C6" s="16"/>
      <c r="D6" s="16"/>
      <c r="E6" s="16"/>
      <c r="F6" s="16"/>
      <c r="G6" s="16"/>
      <c r="H6" s="16"/>
      <c r="I6" s="16"/>
      <c r="J6" s="16"/>
      <c r="K6" s="16">
        <v>0.5</v>
      </c>
      <c r="L6" s="16">
        <v>0.1</v>
      </c>
      <c r="M6" s="16">
        <v>0.4</v>
      </c>
      <c r="N6" s="16">
        <v>0.5</v>
      </c>
      <c r="O6" s="16">
        <v>0.1</v>
      </c>
      <c r="P6" s="16">
        <v>0.4</v>
      </c>
    </row>
    <row r="7" spans="1:16" x14ac:dyDescent="0.25">
      <c r="A7" s="9" t="s">
        <v>108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>
        <v>0.5</v>
      </c>
      <c r="O7" s="16">
        <v>0.1</v>
      </c>
      <c r="P7" s="16">
        <v>0.4</v>
      </c>
    </row>
    <row r="9" spans="1:16" x14ac:dyDescent="0.25">
      <c r="A9" s="9" t="s">
        <v>77</v>
      </c>
      <c r="B9" s="19" t="s">
        <v>104</v>
      </c>
      <c r="C9" s="19"/>
      <c r="D9" s="19"/>
      <c r="E9" s="19" t="s">
        <v>105</v>
      </c>
      <c r="F9" s="19"/>
      <c r="G9" s="19"/>
      <c r="H9" s="19" t="s">
        <v>106</v>
      </c>
      <c r="I9" s="19"/>
      <c r="J9" s="19"/>
      <c r="K9" s="19" t="s">
        <v>107</v>
      </c>
      <c r="L9" s="19"/>
      <c r="M9" s="19"/>
      <c r="N9" s="19" t="s">
        <v>108</v>
      </c>
      <c r="O9" s="19"/>
      <c r="P9" s="19"/>
    </row>
    <row r="10" spans="1:16" x14ac:dyDescent="0.25">
      <c r="A10" s="9"/>
      <c r="B10" s="20" t="s">
        <v>66</v>
      </c>
      <c r="C10" s="20" t="s">
        <v>68</v>
      </c>
      <c r="D10" s="20" t="s">
        <v>67</v>
      </c>
      <c r="E10" s="20" t="s">
        <v>66</v>
      </c>
      <c r="F10" s="20" t="s">
        <v>68</v>
      </c>
      <c r="G10" s="20" t="s">
        <v>67</v>
      </c>
      <c r="H10" s="20" t="s">
        <v>66</v>
      </c>
      <c r="I10" s="20" t="s">
        <v>68</v>
      </c>
      <c r="J10" s="20" t="s">
        <v>67</v>
      </c>
      <c r="K10" s="20" t="s">
        <v>66</v>
      </c>
      <c r="L10" s="20" t="s">
        <v>68</v>
      </c>
      <c r="M10" s="20" t="s">
        <v>67</v>
      </c>
      <c r="N10" s="20" t="s">
        <v>66</v>
      </c>
      <c r="O10" s="20" t="s">
        <v>68</v>
      </c>
      <c r="P10" s="20" t="s">
        <v>67</v>
      </c>
    </row>
    <row r="11" spans="1:16" x14ac:dyDescent="0.25">
      <c r="A11" s="9" t="s">
        <v>104</v>
      </c>
      <c r="B11" s="16">
        <v>0.5</v>
      </c>
      <c r="C11" s="16">
        <v>0.1</v>
      </c>
      <c r="D11" s="16">
        <v>0.4</v>
      </c>
      <c r="E11" s="16">
        <v>0.6</v>
      </c>
      <c r="F11" s="16">
        <v>0</v>
      </c>
      <c r="G11" s="16">
        <v>0.3</v>
      </c>
      <c r="H11" s="16">
        <v>0.6</v>
      </c>
      <c r="I11" s="16">
        <v>0</v>
      </c>
      <c r="J11" s="16">
        <v>0.3</v>
      </c>
      <c r="K11" s="16">
        <v>0.3</v>
      </c>
      <c r="L11" s="16">
        <v>0</v>
      </c>
      <c r="M11" s="16">
        <v>0.6</v>
      </c>
      <c r="N11" s="16">
        <v>0.3</v>
      </c>
      <c r="O11" s="16">
        <v>0</v>
      </c>
      <c r="P11" s="16">
        <v>0.6</v>
      </c>
    </row>
    <row r="12" spans="1:16" x14ac:dyDescent="0.25">
      <c r="A12" s="9" t="s">
        <v>105</v>
      </c>
      <c r="B12" s="16"/>
      <c r="C12" s="16"/>
      <c r="D12" s="16"/>
      <c r="E12" s="16">
        <v>0.5</v>
      </c>
      <c r="F12" s="16">
        <v>0.1</v>
      </c>
      <c r="G12" s="16">
        <v>0.4</v>
      </c>
      <c r="H12" s="16">
        <v>0.6</v>
      </c>
      <c r="I12" s="16">
        <v>0</v>
      </c>
      <c r="J12" s="16">
        <v>0.3</v>
      </c>
      <c r="K12" s="16">
        <v>0.5</v>
      </c>
      <c r="L12" s="16">
        <v>0.1</v>
      </c>
      <c r="M12" s="16">
        <v>0.4</v>
      </c>
      <c r="N12" s="16">
        <v>0.3</v>
      </c>
      <c r="O12" s="16">
        <v>0</v>
      </c>
      <c r="P12" s="16">
        <v>0.6</v>
      </c>
    </row>
    <row r="13" spans="1:16" x14ac:dyDescent="0.25">
      <c r="A13" s="9" t="s">
        <v>106</v>
      </c>
      <c r="B13" s="16"/>
      <c r="C13" s="16"/>
      <c r="D13" s="16"/>
      <c r="E13" s="16"/>
      <c r="F13" s="16"/>
      <c r="G13" s="16"/>
      <c r="H13" s="16">
        <v>0.5</v>
      </c>
      <c r="I13" s="16">
        <v>0.1</v>
      </c>
      <c r="J13" s="16">
        <v>0.4</v>
      </c>
      <c r="K13" s="16">
        <v>0.5</v>
      </c>
      <c r="L13" s="16">
        <v>0.1</v>
      </c>
      <c r="M13" s="16">
        <v>0.4</v>
      </c>
      <c r="N13" s="16">
        <v>0.3</v>
      </c>
      <c r="O13" s="16">
        <v>0</v>
      </c>
      <c r="P13" s="16">
        <v>0.6</v>
      </c>
    </row>
    <row r="14" spans="1:16" x14ac:dyDescent="0.25">
      <c r="A14" s="9" t="s">
        <v>107</v>
      </c>
      <c r="B14" s="16"/>
      <c r="C14" s="16"/>
      <c r="D14" s="16"/>
      <c r="E14" s="16"/>
      <c r="F14" s="16"/>
      <c r="G14" s="16"/>
      <c r="H14" s="16"/>
      <c r="I14" s="16"/>
      <c r="J14" s="16"/>
      <c r="K14" s="16">
        <v>0.5</v>
      </c>
      <c r="L14" s="16">
        <v>0.1</v>
      </c>
      <c r="M14" s="16">
        <v>0.4</v>
      </c>
      <c r="N14" s="16">
        <v>0.5</v>
      </c>
      <c r="O14" s="16">
        <v>0.1</v>
      </c>
      <c r="P14" s="16">
        <v>0.4</v>
      </c>
    </row>
    <row r="15" spans="1:16" x14ac:dyDescent="0.25">
      <c r="A15" s="9" t="s">
        <v>108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>
        <v>0.5</v>
      </c>
      <c r="O15" s="16">
        <v>0.1</v>
      </c>
      <c r="P15" s="16">
        <v>0.4</v>
      </c>
    </row>
    <row r="17" spans="1:16" x14ac:dyDescent="0.25">
      <c r="A17" s="9" t="s">
        <v>78</v>
      </c>
      <c r="B17" s="19" t="s">
        <v>104</v>
      </c>
      <c r="C17" s="19"/>
      <c r="D17" s="19"/>
      <c r="E17" s="19" t="s">
        <v>105</v>
      </c>
      <c r="F17" s="19"/>
      <c r="G17" s="19"/>
      <c r="H17" s="19" t="s">
        <v>106</v>
      </c>
      <c r="I17" s="19"/>
      <c r="J17" s="19"/>
      <c r="K17" s="19" t="s">
        <v>107</v>
      </c>
      <c r="L17" s="19"/>
      <c r="M17" s="19"/>
      <c r="N17" s="19" t="s">
        <v>108</v>
      </c>
      <c r="O17" s="19"/>
      <c r="P17" s="19"/>
    </row>
    <row r="18" spans="1:16" x14ac:dyDescent="0.25">
      <c r="A18" s="9"/>
      <c r="B18" s="20" t="s">
        <v>66</v>
      </c>
      <c r="C18" s="20" t="s">
        <v>68</v>
      </c>
      <c r="D18" s="20" t="s">
        <v>67</v>
      </c>
      <c r="E18" s="20" t="s">
        <v>66</v>
      </c>
      <c r="F18" s="20" t="s">
        <v>68</v>
      </c>
      <c r="G18" s="20" t="s">
        <v>67</v>
      </c>
      <c r="H18" s="20" t="s">
        <v>66</v>
      </c>
      <c r="I18" s="20" t="s">
        <v>68</v>
      </c>
      <c r="J18" s="20" t="s">
        <v>67</v>
      </c>
      <c r="K18" s="20" t="s">
        <v>66</v>
      </c>
      <c r="L18" s="20" t="s">
        <v>68</v>
      </c>
      <c r="M18" s="20" t="s">
        <v>67</v>
      </c>
      <c r="N18" s="20" t="s">
        <v>66</v>
      </c>
      <c r="O18" s="20" t="s">
        <v>68</v>
      </c>
      <c r="P18" s="20" t="s">
        <v>67</v>
      </c>
    </row>
    <row r="19" spans="1:16" x14ac:dyDescent="0.25">
      <c r="A19" s="9" t="s">
        <v>104</v>
      </c>
      <c r="B19" s="16">
        <v>0.5</v>
      </c>
      <c r="C19" s="16">
        <v>0.1</v>
      </c>
      <c r="D19" s="16">
        <v>0.4</v>
      </c>
      <c r="E19" s="16">
        <v>0.5</v>
      </c>
      <c r="F19" s="16">
        <v>0.1</v>
      </c>
      <c r="G19" s="16">
        <v>0.4</v>
      </c>
      <c r="H19" s="16">
        <v>0.5</v>
      </c>
      <c r="I19" s="16">
        <v>0.1</v>
      </c>
      <c r="J19" s="16">
        <v>0.4</v>
      </c>
      <c r="K19" s="16">
        <v>0.3</v>
      </c>
      <c r="L19" s="16">
        <v>0</v>
      </c>
      <c r="M19" s="16">
        <v>0.6</v>
      </c>
      <c r="N19" s="16">
        <v>0.3</v>
      </c>
      <c r="O19" s="16">
        <v>0</v>
      </c>
      <c r="P19" s="16">
        <v>0.6</v>
      </c>
    </row>
    <row r="20" spans="1:16" x14ac:dyDescent="0.25">
      <c r="A20" s="9" t="s">
        <v>105</v>
      </c>
      <c r="B20" s="16"/>
      <c r="C20" s="16"/>
      <c r="D20" s="16"/>
      <c r="E20" s="16">
        <v>0.5</v>
      </c>
      <c r="F20" s="16">
        <v>0.1</v>
      </c>
      <c r="G20" s="16">
        <v>0.4</v>
      </c>
      <c r="H20" s="16">
        <v>0.5</v>
      </c>
      <c r="I20" s="16">
        <v>0.1</v>
      </c>
      <c r="J20" s="16">
        <v>0.4</v>
      </c>
      <c r="K20" s="16">
        <v>0.3</v>
      </c>
      <c r="L20" s="16">
        <v>0</v>
      </c>
      <c r="M20" s="16">
        <v>0.6</v>
      </c>
      <c r="N20" s="16">
        <v>0.5</v>
      </c>
      <c r="O20" s="16">
        <v>0.1</v>
      </c>
      <c r="P20" s="16">
        <v>0.4</v>
      </c>
    </row>
    <row r="21" spans="1:16" x14ac:dyDescent="0.25">
      <c r="A21" s="9" t="s">
        <v>106</v>
      </c>
      <c r="B21" s="16"/>
      <c r="C21" s="16"/>
      <c r="D21" s="16"/>
      <c r="E21" s="16"/>
      <c r="F21" s="16"/>
      <c r="G21" s="16"/>
      <c r="H21" s="16">
        <v>0.5</v>
      </c>
      <c r="I21" s="16">
        <v>0.1</v>
      </c>
      <c r="J21" s="16">
        <v>0.4</v>
      </c>
      <c r="K21" s="16">
        <v>0.5</v>
      </c>
      <c r="L21" s="16">
        <v>0.1</v>
      </c>
      <c r="M21" s="16">
        <v>0.4</v>
      </c>
      <c r="N21" s="16">
        <v>0.5</v>
      </c>
      <c r="O21" s="16">
        <v>0.1</v>
      </c>
      <c r="P21" s="16">
        <v>0.4</v>
      </c>
    </row>
    <row r="22" spans="1:16" x14ac:dyDescent="0.25">
      <c r="A22" s="9" t="s">
        <v>107</v>
      </c>
      <c r="B22" s="16"/>
      <c r="C22" s="16"/>
      <c r="D22" s="16"/>
      <c r="E22" s="16"/>
      <c r="F22" s="16"/>
      <c r="G22" s="16"/>
      <c r="H22" s="16"/>
      <c r="I22" s="16"/>
      <c r="J22" s="16"/>
      <c r="K22" s="16">
        <v>0.5</v>
      </c>
      <c r="L22" s="16">
        <v>0.1</v>
      </c>
      <c r="M22" s="16">
        <v>0.4</v>
      </c>
      <c r="N22" s="16">
        <v>0.5</v>
      </c>
      <c r="O22" s="16">
        <v>0.1</v>
      </c>
      <c r="P22" s="16">
        <v>0.4</v>
      </c>
    </row>
    <row r="23" spans="1:16" x14ac:dyDescent="0.25">
      <c r="A23" s="9" t="s">
        <v>108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>
        <v>0.5</v>
      </c>
      <c r="O23" s="16">
        <v>0.1</v>
      </c>
      <c r="P23" s="16">
        <v>0.4</v>
      </c>
    </row>
    <row r="24" spans="1:16" x14ac:dyDescent="0.25">
      <c r="A24" s="23"/>
    </row>
    <row r="25" spans="1:16" x14ac:dyDescent="0.25">
      <c r="A25" s="21" t="s">
        <v>114</v>
      </c>
    </row>
    <row r="26" spans="1:16" x14ac:dyDescent="0.25">
      <c r="A26" s="9"/>
      <c r="B26" s="19" t="s">
        <v>104</v>
      </c>
      <c r="C26" s="19"/>
      <c r="D26" s="19"/>
      <c r="E26" s="19" t="s">
        <v>105</v>
      </c>
      <c r="F26" s="19"/>
      <c r="G26" s="19"/>
      <c r="H26" s="19" t="s">
        <v>106</v>
      </c>
      <c r="I26" s="19"/>
      <c r="J26" s="19"/>
      <c r="K26" s="19" t="s">
        <v>107</v>
      </c>
      <c r="L26" s="19"/>
      <c r="M26" s="19"/>
      <c r="N26" s="19" t="s">
        <v>108</v>
      </c>
      <c r="O26" s="19"/>
      <c r="P26" s="19"/>
    </row>
    <row r="27" spans="1:16" x14ac:dyDescent="0.25">
      <c r="A27" s="9"/>
      <c r="B27" s="20" t="s">
        <v>66</v>
      </c>
      <c r="C27" s="20" t="s">
        <v>68</v>
      </c>
      <c r="D27" s="20" t="s">
        <v>67</v>
      </c>
      <c r="E27" s="20" t="s">
        <v>66</v>
      </c>
      <c r="F27" s="20" t="s">
        <v>68</v>
      </c>
      <c r="G27" s="20" t="s">
        <v>67</v>
      </c>
      <c r="H27" s="20" t="s">
        <v>66</v>
      </c>
      <c r="I27" s="20" t="s">
        <v>68</v>
      </c>
      <c r="J27" s="20" t="s">
        <v>67</v>
      </c>
      <c r="K27" s="20" t="s">
        <v>66</v>
      </c>
      <c r="L27" s="20" t="s">
        <v>68</v>
      </c>
      <c r="M27" s="20" t="s">
        <v>67</v>
      </c>
      <c r="N27" s="20" t="s">
        <v>66</v>
      </c>
      <c r="O27" s="20" t="s">
        <v>68</v>
      </c>
      <c r="P27" s="20" t="s">
        <v>67</v>
      </c>
    </row>
    <row r="28" spans="1:16" x14ac:dyDescent="0.25">
      <c r="A28" s="9" t="s">
        <v>104</v>
      </c>
      <c r="B28" s="16">
        <f>+((B3^(1/3))*(B11^(1/3))*(B19^(1/3)))</f>
        <v>0.50000000000000011</v>
      </c>
      <c r="C28" s="16">
        <f>+((C3^(1/3))*(C11^(1/3))*(C19^(1/3)))</f>
        <v>0.10000000000000005</v>
      </c>
      <c r="D28" s="16">
        <f>1-(((1-D3)^(1/3))*((1-D11)^(1/3))*((1-D19)^(1/3)))</f>
        <v>0.40000000000000013</v>
      </c>
      <c r="E28" s="16">
        <f>+((E3^(1/3))*(E11^(1/3))*(E19^(1/3)))</f>
        <v>0.53132928459130557</v>
      </c>
      <c r="F28" s="16">
        <f>+((F3^(1/3))*(F11^(1/3))*(F19^(1/3)))</f>
        <v>0</v>
      </c>
      <c r="G28" s="16">
        <f>1-(((1-G3)^(1/3))*((1-G11)^(1/3))*((1-G19)^(1/3)))</f>
        <v>0.3683640402343622</v>
      </c>
      <c r="H28" s="16">
        <f t="shared" ref="H28:I30" si="0">+((H3^(1/3))*(H11^(1/3))*(H19^(1/3)))</f>
        <v>0.53132928459130557</v>
      </c>
      <c r="I28" s="16">
        <f t="shared" si="0"/>
        <v>0</v>
      </c>
      <c r="J28" s="16">
        <f>1-(((1-J3)^(1/3))*((1-J11)^(1/3))*((1-J19)^(1/3)))</f>
        <v>0.3683640402343622</v>
      </c>
      <c r="K28" s="16">
        <f t="shared" ref="K28:L30" si="1">+((K3^(1/3))*(K11^(1/3))*(K19^(1/3)))</f>
        <v>0.3556893304490063</v>
      </c>
      <c r="L28" s="16">
        <f t="shared" si="1"/>
        <v>0</v>
      </c>
      <c r="M28" s="16">
        <f>1-(((1-M3)^(1/3))*((1-M11)^(1/3))*((1-M19)^(1/3)))</f>
        <v>0.54211430297866725</v>
      </c>
      <c r="N28" s="16">
        <f t="shared" ref="N28:O31" si="2">+((N3^(1/3))*(N11^(1/3))*(N19^(1/3)))</f>
        <v>0.3</v>
      </c>
      <c r="O28" s="16">
        <f t="shared" si="2"/>
        <v>0</v>
      </c>
      <c r="P28" s="16">
        <f>1-(((1-P3)^(1/3))*((1-P11)^(1/3))*((1-P19)^(1/3)))</f>
        <v>0.60000000000000009</v>
      </c>
    </row>
    <row r="29" spans="1:16" x14ac:dyDescent="0.25">
      <c r="A29" s="9" t="s">
        <v>105</v>
      </c>
      <c r="B29" s="16">
        <f>+G28</f>
        <v>0.3683640402343622</v>
      </c>
      <c r="C29" s="16">
        <f>+F28</f>
        <v>0</v>
      </c>
      <c r="D29" s="16">
        <f>+E28</f>
        <v>0.53132928459130557</v>
      </c>
      <c r="E29" s="16">
        <f>+((E4^(1/3))*(E12^(1/3))*(E20^(1/3)))</f>
        <v>0.50000000000000011</v>
      </c>
      <c r="F29" s="16">
        <f>+((F4^(1/3))*(F12^(1/3))*(F20^(1/3)))</f>
        <v>0.10000000000000005</v>
      </c>
      <c r="G29" s="16">
        <f>1-(((1-G4)^(1/3))*((1-G12)^(1/3))*((1-G20)^(1/3)))</f>
        <v>0.40000000000000013</v>
      </c>
      <c r="H29" s="16">
        <f t="shared" si="0"/>
        <v>0.53132928459130557</v>
      </c>
      <c r="I29" s="16">
        <f t="shared" si="0"/>
        <v>0</v>
      </c>
      <c r="J29" s="16">
        <f>1-(((1-J4)^(1/3))*((1-J12)^(1/3))*((1-J20)^(1/3)))</f>
        <v>0.3683640402343622</v>
      </c>
      <c r="K29" s="16">
        <f t="shared" si="1"/>
        <v>0.42171633265087471</v>
      </c>
      <c r="L29" s="16">
        <f t="shared" si="1"/>
        <v>0</v>
      </c>
      <c r="M29" s="16">
        <f>1-(((1-M4)^(1/3))*((1-M12)^(1/3))*((1-M20)^(1/3)))</f>
        <v>0.47585172115822072</v>
      </c>
      <c r="N29" s="16">
        <f t="shared" si="2"/>
        <v>0.3556893304490063</v>
      </c>
      <c r="O29" s="16">
        <f t="shared" si="2"/>
        <v>0</v>
      </c>
      <c r="P29" s="16">
        <f>1-(((1-P4)^(1/3))*((1-P12)^(1/3))*((1-P20)^(1/3)))</f>
        <v>0.54211430297866725</v>
      </c>
    </row>
    <row r="30" spans="1:16" x14ac:dyDescent="0.25">
      <c r="A30" s="9" t="s">
        <v>106</v>
      </c>
      <c r="B30" s="16">
        <f>+J28</f>
        <v>0.3683640402343622</v>
      </c>
      <c r="C30" s="16">
        <f>+I28</f>
        <v>0</v>
      </c>
      <c r="D30" s="16">
        <f>+H28</f>
        <v>0.53132928459130557</v>
      </c>
      <c r="E30" s="16">
        <f>+J29</f>
        <v>0.3683640402343622</v>
      </c>
      <c r="F30" s="16">
        <f>+I29</f>
        <v>0</v>
      </c>
      <c r="G30" s="16">
        <f>+H28</f>
        <v>0.53132928459130557</v>
      </c>
      <c r="H30" s="16">
        <f t="shared" si="0"/>
        <v>0.50000000000000011</v>
      </c>
      <c r="I30" s="16">
        <f t="shared" si="0"/>
        <v>0.10000000000000005</v>
      </c>
      <c r="J30" s="16">
        <f>1-(((1-J5)^(1/3))*((1-J13)^(1/3))*((1-J21)^(1/3)))</f>
        <v>0.40000000000000013</v>
      </c>
      <c r="K30" s="16">
        <f t="shared" si="1"/>
        <v>0.50000000000000011</v>
      </c>
      <c r="L30" s="16">
        <f t="shared" si="1"/>
        <v>0.10000000000000005</v>
      </c>
      <c r="M30" s="16">
        <f>1-(((1-M5)^(1/3))*((1-M13)^(1/3))*((1-M21)^(1/3)))</f>
        <v>0.40000000000000013</v>
      </c>
      <c r="N30" s="16">
        <f t="shared" si="2"/>
        <v>0.3556893304490063</v>
      </c>
      <c r="O30" s="16">
        <f t="shared" si="2"/>
        <v>0</v>
      </c>
      <c r="P30" s="16">
        <f>1-(((1-P5)^(1/3))*((1-P13)^(1/3))*((1-P21)^(1/3)))</f>
        <v>0.54211430297866725</v>
      </c>
    </row>
    <row r="31" spans="1:16" x14ac:dyDescent="0.25">
      <c r="A31" s="9" t="s">
        <v>107</v>
      </c>
      <c r="B31" s="16">
        <f>+M28</f>
        <v>0.54211430297866725</v>
      </c>
      <c r="C31" s="16">
        <f>+L28</f>
        <v>0</v>
      </c>
      <c r="D31" s="16">
        <f>+K28</f>
        <v>0.3556893304490063</v>
      </c>
      <c r="E31" s="16">
        <f>+M29</f>
        <v>0.47585172115822072</v>
      </c>
      <c r="F31" s="16">
        <f>+L29</f>
        <v>0</v>
      </c>
      <c r="G31" s="16">
        <f>+K29</f>
        <v>0.42171633265087471</v>
      </c>
      <c r="H31" s="16">
        <f>+M30</f>
        <v>0.40000000000000013</v>
      </c>
      <c r="I31" s="16">
        <f>+L30</f>
        <v>0.10000000000000005</v>
      </c>
      <c r="J31" s="16">
        <f>+K30</f>
        <v>0.50000000000000011</v>
      </c>
      <c r="K31" s="16">
        <f>+((K6^(1/3))*(K14^(1/3))*(K22^(1/3)))</f>
        <v>0.50000000000000011</v>
      </c>
      <c r="L31" s="16">
        <f>+((L6^(1/3))*(L14^(1/3))*(L22^(1/3)))</f>
        <v>0.10000000000000005</v>
      </c>
      <c r="M31" s="16">
        <f>1-(((1-M6)^(1/3))*((1-M14)^(1/3))*((1-M22)^(1/3)))</f>
        <v>0.40000000000000013</v>
      </c>
      <c r="N31" s="16">
        <f t="shared" si="2"/>
        <v>0.50000000000000011</v>
      </c>
      <c r="O31" s="16">
        <f t="shared" si="2"/>
        <v>0.10000000000000005</v>
      </c>
      <c r="P31" s="16">
        <f>1-(((1-P6)^(1/3))*((1-P14)^(1/3))*((1-P22)^(1/3)))</f>
        <v>0.40000000000000013</v>
      </c>
    </row>
    <row r="32" spans="1:16" x14ac:dyDescent="0.25">
      <c r="A32" s="9" t="s">
        <v>108</v>
      </c>
      <c r="B32" s="16">
        <f>+P28</f>
        <v>0.60000000000000009</v>
      </c>
      <c r="C32" s="16">
        <f>+O28</f>
        <v>0</v>
      </c>
      <c r="D32" s="16">
        <f>+N28</f>
        <v>0.3</v>
      </c>
      <c r="E32" s="16">
        <f>+P29</f>
        <v>0.54211430297866725</v>
      </c>
      <c r="F32" s="16">
        <f>+O29</f>
        <v>0</v>
      </c>
      <c r="G32" s="16">
        <f>+N29</f>
        <v>0.3556893304490063</v>
      </c>
      <c r="H32" s="16">
        <f>+P30</f>
        <v>0.54211430297866725</v>
      </c>
      <c r="I32" s="16">
        <f>+O30</f>
        <v>0</v>
      </c>
      <c r="J32" s="16">
        <f>+N30</f>
        <v>0.3556893304490063</v>
      </c>
      <c r="K32" s="16">
        <f>+P31</f>
        <v>0.40000000000000013</v>
      </c>
      <c r="L32" s="16">
        <f>+O31</f>
        <v>0.10000000000000005</v>
      </c>
      <c r="M32" s="16">
        <f>+N31</f>
        <v>0.50000000000000011</v>
      </c>
      <c r="N32" s="16">
        <f>+((N7^(1/3))*(N15^(1/3))*(N23^(1/3)))</f>
        <v>0.50000000000000011</v>
      </c>
      <c r="O32" s="16">
        <f>+((O7^(1/3))*(O15^(1/3))*(O23^(1/3)))</f>
        <v>0.10000000000000005</v>
      </c>
      <c r="P32" s="16">
        <f>1-(((1-P7)^(1/3))*((1-P15)^(1/3))*((1-P23)^(1/3)))</f>
        <v>0.40000000000000013</v>
      </c>
    </row>
    <row r="34" spans="1:8" x14ac:dyDescent="0.25">
      <c r="A34" s="23" t="s">
        <v>115</v>
      </c>
      <c r="E34" s="19" t="s">
        <v>75</v>
      </c>
      <c r="F34" s="19"/>
      <c r="G34" s="19" t="s">
        <v>75</v>
      </c>
      <c r="H34" s="19"/>
    </row>
    <row r="35" spans="1:8" x14ac:dyDescent="0.25">
      <c r="A35" s="16"/>
      <c r="B35" s="20" t="s">
        <v>66</v>
      </c>
      <c r="C35" s="20" t="s">
        <v>68</v>
      </c>
      <c r="D35" s="20" t="s">
        <v>67</v>
      </c>
      <c r="E35" s="9"/>
      <c r="F35" s="20" t="s">
        <v>117</v>
      </c>
      <c r="G35" s="9"/>
      <c r="H35" s="20" t="s">
        <v>116</v>
      </c>
    </row>
    <row r="36" spans="1:8" x14ac:dyDescent="0.25">
      <c r="A36" s="9" t="s">
        <v>104</v>
      </c>
      <c r="B36" s="16">
        <f>+(1-(((1-B28)^(1/5))*((1-E28)^(1/5))*((1-H28)^(1/5))*((1-K28)^(1/5))*((1-N28)^(1/5))))</f>
        <v>0.45174853530110359</v>
      </c>
      <c r="C36" s="16">
        <f>((C28)^(1/5))*((F28)^(1/5))*((I28)^(1/5))*((L28)^(1/5))*((O28)^(1/5))</f>
        <v>0</v>
      </c>
      <c r="D36" s="16">
        <f>((D28)^(1/5))*((G28)^(1/5))*((J28)^(1/5))*((M28)^(1/5))*((P28)^(1/5))</f>
        <v>0.44603743795985512</v>
      </c>
      <c r="E36" s="16">
        <f>0.5*(1+B36-D36)</f>
        <v>0.50285554867062432</v>
      </c>
      <c r="F36" s="16">
        <f>+E36/$E$42</f>
        <v>0.19525250374224251</v>
      </c>
      <c r="G36" s="16">
        <f>+B36+C36*0.5+(1+B36-D36)*(1-(B36+C36+D36))</f>
        <v>0.55454631629649254</v>
      </c>
      <c r="H36" s="16">
        <f>+G36/$G$42</f>
        <v>0.1948986605638402</v>
      </c>
    </row>
    <row r="37" spans="1:8" x14ac:dyDescent="0.25">
      <c r="A37" s="9" t="s">
        <v>105</v>
      </c>
      <c r="B37" s="16">
        <f t="shared" ref="B37:B40" si="3">+(1-(((1-B29)^(1/5))*((1-E29)^(1/5))*((1-H29)^(1/5))*((1-K29)^(1/5))*((1-N29)^(1/5))))</f>
        <v>0.43984504273614899</v>
      </c>
      <c r="C37" s="16">
        <f t="shared" ref="C37:D37" si="4">((C29)^(1/5))*((F29)^(1/5))*((I29)^(1/5))*((L29)^(1/5))*((O29)^(1/5))</f>
        <v>0</v>
      </c>
      <c r="D37" s="16">
        <f t="shared" si="4"/>
        <v>0.45819748013592798</v>
      </c>
      <c r="E37" s="16">
        <f>0.5*(1+B37-D37)</f>
        <v>0.49082378130011045</v>
      </c>
      <c r="F37" s="16">
        <f t="shared" ref="F37:F40" si="5">+E37/$E$42</f>
        <v>0.19058071935058649</v>
      </c>
      <c r="G37" s="16">
        <f t="shared" ref="G37:G40" si="6">+B37+C37*0.5+(1+B37-D37)*(1-(B37+C37+D37))</f>
        <v>0.53993135164764239</v>
      </c>
      <c r="H37" s="16">
        <f t="shared" ref="H37:H40" si="7">+G37/$G$42</f>
        <v>0.18976214274640721</v>
      </c>
    </row>
    <row r="38" spans="1:8" x14ac:dyDescent="0.25">
      <c r="A38" s="9" t="s">
        <v>106</v>
      </c>
      <c r="B38" s="16">
        <f t="shared" si="3"/>
        <v>0.42244439203076267</v>
      </c>
      <c r="C38" s="16">
        <f t="shared" ref="C38:D38" si="8">((C30)^(1/5))*((F30)^(1/5))*((I30)^(1/5))*((L30)^(1/5))*((O30)^(1/5))</f>
        <v>0</v>
      </c>
      <c r="D38" s="16">
        <f t="shared" si="8"/>
        <v>0.47619811383607324</v>
      </c>
      <c r="E38" s="16">
        <f>0.5*(1+B38-D38)</f>
        <v>0.47312313909734466</v>
      </c>
      <c r="F38" s="16">
        <f t="shared" si="5"/>
        <v>0.18370778194923468</v>
      </c>
      <c r="G38" s="16">
        <f t="shared" si="6"/>
        <v>0.51835354362140929</v>
      </c>
      <c r="H38" s="16">
        <f t="shared" si="7"/>
        <v>0.18217849146493695</v>
      </c>
    </row>
    <row r="39" spans="1:8" x14ac:dyDescent="0.25">
      <c r="A39" s="9" t="s">
        <v>107</v>
      </c>
      <c r="B39" s="16">
        <f t="shared" si="3"/>
        <v>0.48564792032449589</v>
      </c>
      <c r="C39" s="16">
        <f t="shared" ref="C39:D39" si="9">((C31)^(1/5))*((F31)^(1/5))*((I31)^(1/5))*((L31)^(1/5))*((O31)^(1/5))</f>
        <v>0</v>
      </c>
      <c r="D39" s="16">
        <f t="shared" si="9"/>
        <v>0.41289179173333684</v>
      </c>
      <c r="E39" s="16">
        <f>0.5*(1+B39-D39)</f>
        <v>0.53637806429557955</v>
      </c>
      <c r="F39" s="16">
        <f t="shared" si="5"/>
        <v>0.20826887618720133</v>
      </c>
      <c r="G39" s="16">
        <f t="shared" si="6"/>
        <v>0.59449006602307952</v>
      </c>
      <c r="H39" s="16">
        <f t="shared" si="7"/>
        <v>0.20893713325914301</v>
      </c>
    </row>
    <row r="40" spans="1:8" x14ac:dyDescent="0.25">
      <c r="A40" s="9" t="s">
        <v>108</v>
      </c>
      <c r="B40" s="16">
        <f t="shared" si="3"/>
        <v>0.52121660462867037</v>
      </c>
      <c r="C40" s="16">
        <f t="shared" ref="C40:D40" si="10">((C32)^(1/5))*((F32)^(1/5))*((I32)^(1/5))*((L32)^(1/5))*((O32)^(1/5))</f>
        <v>0</v>
      </c>
      <c r="D40" s="16">
        <f t="shared" si="10"/>
        <v>0.37675461881827671</v>
      </c>
      <c r="E40" s="16">
        <f>0.5*(1+B40-D40)</f>
        <v>0.57223099290519686</v>
      </c>
      <c r="F40" s="16">
        <f t="shared" si="5"/>
        <v>0.22219011877073494</v>
      </c>
      <c r="G40" s="16">
        <f t="shared" si="6"/>
        <v>0.63798466085238226</v>
      </c>
      <c r="H40" s="16">
        <f t="shared" si="7"/>
        <v>0.22422357196567247</v>
      </c>
    </row>
    <row r="42" spans="1:8" x14ac:dyDescent="0.25">
      <c r="E42" s="16">
        <f>SUM(E36:E41)</f>
        <v>2.5754115262688559</v>
      </c>
      <c r="F42" s="16">
        <f>SUM(F36:F41)</f>
        <v>0.99999999999999989</v>
      </c>
      <c r="G42" s="16">
        <f>SUM(G36:G41)</f>
        <v>2.8453059384410064</v>
      </c>
      <c r="H42" s="16">
        <f>SUM(H36:H41)</f>
        <v>0.99999999999999978</v>
      </c>
    </row>
  </sheetData>
  <sheetProtection algorithmName="SHA-512" hashValue="nJuHhJD46+SjSm1j+y/yUzREYQa2B6HQoWDuCN83NGTroWabVMj+7KoYWEpWXHAogINQcdR4yiK5YcB5F0eoTQ==" saltValue="zoJMUvz+MwsxXbMJA9W5tw==" spinCount="100000" sheet="1" objects="1" scenarios="1"/>
  <mergeCells count="22">
    <mergeCell ref="K17:M17"/>
    <mergeCell ref="E34:F34"/>
    <mergeCell ref="G34:H34"/>
    <mergeCell ref="B26:D26"/>
    <mergeCell ref="E26:G26"/>
    <mergeCell ref="H26:J26"/>
    <mergeCell ref="N17:P17"/>
    <mergeCell ref="K26:M26"/>
    <mergeCell ref="N26:P26"/>
    <mergeCell ref="B1:D1"/>
    <mergeCell ref="E1:G1"/>
    <mergeCell ref="H1:J1"/>
    <mergeCell ref="K1:M1"/>
    <mergeCell ref="N1:P1"/>
    <mergeCell ref="B9:D9"/>
    <mergeCell ref="E9:G9"/>
    <mergeCell ref="H9:J9"/>
    <mergeCell ref="K9:M9"/>
    <mergeCell ref="N9:P9"/>
    <mergeCell ref="B17:D17"/>
    <mergeCell ref="E17:G17"/>
    <mergeCell ref="H17:J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7159829263054CB184B3690606DD59" ma:contentTypeVersion="2" ma:contentTypeDescription="Crear nuevo documento." ma:contentTypeScope="" ma:versionID="95b8b5ed7dc277936e336be9fde410db">
  <xsd:schema xmlns:xsd="http://www.w3.org/2001/XMLSchema" xmlns:xs="http://www.w3.org/2001/XMLSchema" xmlns:p="http://schemas.microsoft.com/office/2006/metadata/properties" xmlns:ns3="f9f3d1c9-cbf0-4e23-b708-8fcaba1a7ead" targetNamespace="http://schemas.microsoft.com/office/2006/metadata/properties" ma:root="true" ma:fieldsID="dff338ccf84d5036475dfb3d09b1102e" ns3:_="">
    <xsd:import namespace="f9f3d1c9-cbf0-4e23-b708-8fcaba1a7e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f3d1c9-cbf0-4e23-b708-8fcaba1a7e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C5E8D9-1DDA-4648-BFF0-3CAD1502CA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f3d1c9-cbf0-4e23-b708-8fcaba1a7e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6962EF-2E42-4542-9771-458B6D66853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9f3d1c9-cbf0-4e23-b708-8fcaba1a7ea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BB1932D-AE14-406D-B09F-985C24CE71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INDEX</vt:lpstr>
      <vt:lpstr>HIERARCHY DECISION</vt:lpstr>
      <vt:lpstr>C</vt:lpstr>
      <vt:lpstr>C1</vt:lpstr>
      <vt:lpstr>C2</vt:lpstr>
      <vt:lpstr>C3</vt:lpstr>
      <vt:lpstr>C4</vt:lpstr>
      <vt:lpstr>C5</vt:lpstr>
      <vt:lpstr>C6</vt:lpstr>
      <vt:lpstr>C7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JAVIER REIG</cp:lastModifiedBy>
  <dcterms:created xsi:type="dcterms:W3CDTF">2022-07-08T10:10:45Z</dcterms:created>
  <dcterms:modified xsi:type="dcterms:W3CDTF">2023-06-23T14:18:56Z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0x010100907159829263054CB184B3690606DD59</vt:lpwstr>
  </property>
</Properties>
</file>